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0">'5.1.'!$B$1:$L$28</definedName>
    <definedName name="_xlnm.Print_Area" localSheetId="3">'5.4. Показники '!$B$1:$P$66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<sst xmlns="http://schemas.openxmlformats.org/spreadsheetml/2006/main" count="323" uniqueCount="209">
  <si>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</si>
  <si>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</si>
  <si>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</si>
  <si>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</si>
  <si>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</si>
  <si>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</si>
  <si>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</si>
  <si>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</si>
  <si>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</si>
  <si>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</si>
  <si>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</si>
  <si>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</si>
  <si>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</si>
  <si>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</si>
  <si>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</si>
  <si>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</si>
  <si>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</si>
  <si>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</si>
  <si>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</si>
  <si>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</si>
  <si>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</si>
  <si>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</si>
  <si>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</si>
  <si>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</si>
  <si>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</si>
  <si>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</si>
  <si>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</si>
  <si>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</si>
  <si>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</si>
  <si>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</si>
  <si>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</si>
  <si>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</si>
  <si>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</si>
  <si>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</si>
  <si>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</si>
  <si>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</si>
  <si>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</si>
  <si>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</si>
  <si>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</si>
  <si>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</si>
  <si>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</si>
  <si>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</si>
  <si>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</si>
  <si>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</si>
  <si>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</si>
  <si>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</si>
  <si>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</si>
  <si>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</si>
  <si>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</si>
  <si>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</si>
  <si>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</si>
  <si>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</si>
  <si>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</si>
  <si>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</si>
  <si>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</si>
  <si>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</si>
  <si>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</si>
  <si>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</si>
  <si>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</si>
  <si>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</si>
  <si>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</si>
  <si>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</si>
  <si>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</si>
  <si>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</si>
  <si>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</si>
  <si>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</si>
  <si>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</si>
  <si>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</si>
  <si>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</si>
  <si>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</si>
  <si>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</si>
  <si>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</si>
  <si>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</si>
  <si>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</si>
  <si>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</si>
  <si>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</si>
  <si>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</si>
  <si>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</si>
  <si>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</si>
  <si>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</si>
  <si>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</si>
  <si>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</si>
  <si>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</si>
  <si>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</si>
  <si>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</si>
  <si>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</si>
  <si>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</si>
  <si>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</si>
  <si>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</si>
  <si>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</si>
  <si>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</si>
  <si>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</si>
  <si>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</si>
  <si>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</si>
  <si>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</si>
  <si>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</si>
  <si>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</si>
  <si>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</si>
  <si>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</si>
  <si>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</si>
  <si>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</si>
  <si>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</si>
  <si>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</si>
  <si>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</si>
  <si>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</si>
  <si>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</si>
  <si>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</si>
  <si>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</si>
  <si>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</si>
  <si>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</si>
  <si>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</si>
  <si>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</si>
  <si>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відхилення фактичних обсягів надходжень від планових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</si>
  <si>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</si>
  <si>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</si>
  <si>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</si>
  <si>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>(0800000)</t>
  </si>
  <si>
    <t xml:space="preserve"> ( 0810000 )</t>
  </si>
  <si>
    <t>(0810160)</t>
  </si>
  <si>
    <t>Керівництво і управління у відповідній сфері у містах (місті Києві), селищах, селах, об’єднаних територіальних громадах</t>
  </si>
  <si>
    <t>(0111)</t>
  </si>
  <si>
    <t>Погашення кредиторської заборгованості</t>
  </si>
  <si>
    <t>якості</t>
  </si>
  <si>
    <t>6.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</si>
  <si>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</si>
  <si>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Соціальний захист найбільш вразливих верств населення.</t>
  </si>
  <si>
    <t>Порушень по даній Програмі за звітний період не виявлено.</t>
  </si>
  <si>
    <t xml:space="preserve"> </t>
  </si>
  <si>
    <t>Вхідна кореспонденція ,звернення, заяви, скарги, що надійшли до управління опрацьовані згідно норм чинного законодавства та здійснено нарахування і виплата всіх видів соціальних допомог. Касові видатки складають 99,96% від затверджених паспортом бюджетної програми бюджетних призначень.</t>
  </si>
  <si>
    <t>Департамент  соціальної політики Черкаської міської ради</t>
  </si>
  <si>
    <t>Здійснення департаментом соціальної політики Черкаської міської ради наданих законодавством повноважень у сфері соціального захисту населення</t>
  </si>
  <si>
    <t>Поліпшення матеріально-технічної бази департаменту соціальної політики</t>
  </si>
  <si>
    <t>Відхилення касових видатків від затверджених бюджетних призначень по загальному  фонду виникло в результаті зниження кількісті витрат на оплату окремих заходів та інших поточних видатків у порівнянні з плановими показниками</t>
  </si>
  <si>
    <r>
      <t xml:space="preserve">Відхилення касових видатків від затверджених бюджетних призначень по спеціальному  фонду виникло в результаті </t>
    </r>
    <r>
      <rPr>
        <i/>
        <sz val="10"/>
        <color indexed="8"/>
        <rFont val="SansSerif"/>
        <family val="0"/>
      </rPr>
      <t>економії бюджетних призначень на придбання обладнання і предметів довгострокового користування.</t>
    </r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</si>
  <si>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року.</t>
  </si>
  <si>
    <t>кількість штатних одиниць</t>
  </si>
  <si>
    <t>кількість управлінь, відділів</t>
  </si>
  <si>
    <t>кількість працівників, які приймають участь у засіданнях комісії по легалізації заробітної плати</t>
  </si>
  <si>
    <t>кількість працівників, які погоджують колективні договори підприємств та організацій</t>
  </si>
  <si>
    <t xml:space="preserve">кількість працівників, які готують накази, рішення, розпорядження </t>
  </si>
  <si>
    <t>кількість працівників, які приймають участь у засіданнях комісії щодо призначення соціальної допомоги</t>
  </si>
  <si>
    <t>кількість працівників зайнятих призначенням субсидій</t>
  </si>
  <si>
    <t>кількість працівників зайнятих перевірками достовірності наданих даних про доходи</t>
  </si>
  <si>
    <t>кількість працівників зайнятих у судових засіданнях</t>
  </si>
  <si>
    <t>к-сть отриманих доручень, листів, скарг</t>
  </si>
  <si>
    <t>к-сть підготовлених наказів, рішень, розпоряджень</t>
  </si>
  <si>
    <t>к-сть прийнятих наказів, рішень, розпоряджень</t>
  </si>
  <si>
    <t>к-сть проведених засідань, нарад, семінарів</t>
  </si>
  <si>
    <t>кількість засідань комісії по легалізації заробітної плати</t>
  </si>
  <si>
    <t>кількість погоджених колективних договорів</t>
  </si>
  <si>
    <t>к-ть призначених субсидій</t>
  </si>
  <si>
    <t>к-ть проведених перерахунів по субсидіям в зв'язку із зміною тарифів</t>
  </si>
  <si>
    <t>к-ть прийнятих рішень комісії щодо призначення соціальної допомоги</t>
  </si>
  <si>
    <t>кількість проведених перевірок щодо достовірності наданих даних про доходи</t>
  </si>
  <si>
    <t>повернуто коштів до державного бюджету внаслідок проведених перевірок</t>
  </si>
  <si>
    <t>прийнято участь у судових засіданнях</t>
  </si>
  <si>
    <t>к-сть прийнятих відвідувачів на 1 працівника</t>
  </si>
  <si>
    <t>витрати на утримання 1 штатної одиниці</t>
  </si>
  <si>
    <t>кількість засідань комісії по легалізації заробітної плати на 1 працівника</t>
  </si>
  <si>
    <t>кількість погоджених колективних договорів на 1 працівника</t>
  </si>
  <si>
    <t>кількість призначених субсидій на 1 працівника</t>
  </si>
  <si>
    <t>сума повернутих коштів до державного бюджету внаслідок проведених перевірок на 1 працівника</t>
  </si>
  <si>
    <t>% прийнятих наказів, рішень, розпоряджень у загальній к-сті</t>
  </si>
  <si>
    <t>% вчасно виконаних доручень, заяв, скарг у їх загальній к-сті</t>
  </si>
  <si>
    <t>% призначених субсидій від загальної кількості</t>
  </si>
  <si>
    <t>% проведених перерахунів по субсидіям в зв'язку із зміною тарифів від загальної кількості</t>
  </si>
  <si>
    <t>% прийнятих рішень комісії щодо призначення соціальної допомоги від загальної кількості</t>
  </si>
  <si>
    <t>% проведених перевірок щодо достовірності наданих даних про доходи від загальної кількості</t>
  </si>
  <si>
    <t>% повернутих коштів до державного бюджету внаслідок проведених перевірок від загальної кількості</t>
  </si>
  <si>
    <t>% участі у судових засіданнях від загальної кількості</t>
  </si>
  <si>
    <t>Напрям використання бюджетних коштів (2)</t>
  </si>
  <si>
    <t>Обсяг видатків на оновлення матеріально-технічної бази (у розрізі)</t>
  </si>
  <si>
    <t>Обсяг видатків на придбання комп'ютерів</t>
  </si>
  <si>
    <t>Обсяг видатків на придбання оргтехніки (принтери лазерні, багатофункціональні пристрої, копіювальні апарати)</t>
  </si>
  <si>
    <t>Кількість робочих місць, які необхідно обладнати комп'ютерами</t>
  </si>
  <si>
    <t>Кількість комп'ютерів, які потребують заміни (технічно застарілі)</t>
  </si>
  <si>
    <t>Кількість робочих місць, які необхідно обладнати оргтехнікою (принтери лазерні, багатофунк-ціональні пристрої, копіювальні апарати)</t>
  </si>
  <si>
    <t>Кількість одиниць оргтехніки (принтери лазерні, багатофунк-ціональні пристрої, копіювальні апарати), які потребують заміни (технічно застарілі)</t>
  </si>
  <si>
    <t>Обсяг видатків на придбання програмного продукту (сайту)</t>
  </si>
  <si>
    <t>Кількість сайтів, що необхідно впровадити</t>
  </si>
  <si>
    <t>Кількість одиниць обладнання, що придбано (у розрізі)</t>
  </si>
  <si>
    <t>Кількість комп'ютерів, що планується придбати для обладнання робочих місць</t>
  </si>
  <si>
    <t>Кількість комп'ютерів, що планується придбати для заміни технічно застарілих</t>
  </si>
  <si>
    <t>Кількість одиниць оргтехніки (принтери лазерні, багатофунк-ціональні пристрої, копіювальні апарати), що планується придбати для обладнання робочих місць</t>
  </si>
  <si>
    <t>Кількість одиниць оргтехніки (принтери лазерні, багатофунк-ціональні пристрої, копіювальні апарати), що планується придбати для заміни технічно застарілих</t>
  </si>
  <si>
    <t>Кількість одиниць програмного продукту, що планується придбати</t>
  </si>
  <si>
    <t>Пояснення щодо  розбіжностей між фактичними  та плановими результативними показниками касові видатки відповідають фактичній потребі, відповідно до кількості залпанованих до придбання одиниць техніки, планова чисельність техніки на 3 одиниці більша за фактичну. Видатки на розробку сайту склали на 5 тисяч менше ніж було заплановано, або на 15,3%</t>
  </si>
  <si>
    <t xml:space="preserve">Пояснення щодо розбіжностей між затвердженими та досягнутими результативними показниками: За придбанням кондиціонерів фактична кількість перевищила планову на 1 одиницю, у звязку з меншою ціною ніж була запланована. 2. Придбання компютерної техніки, планувалося придбання 17 одиниць, придбано 13. У звязку з більшою ціною одиниці техніки ніж була запланована </t>
  </si>
  <si>
    <t>Середні витрати на придбання одного комп'ютера</t>
  </si>
  <si>
    <t>Середні витрати на придбання одиниці оргтехніки (принтери лазерні, багатофункціональні пристрої, копіювальні апарати)</t>
  </si>
  <si>
    <t>Середні витрати на придбання програмного продукту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</si>
  <si>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</si>
  <si>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</si>
  <si>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r>
      <rPr>
        <b/>
        <sz val="10"/>
        <color indexed="8"/>
        <rFont val="Arial"/>
        <family val="2"/>
      </rPr>
      <t xml:space="preserve">Напрям використання бюджетних коштів  </t>
    </r>
    <r>
      <rPr>
        <sz val="10"/>
        <color indexed="8"/>
        <rFont val="Arial"/>
        <family val="2"/>
      </rPr>
      <t>Здійснення департаментом соціальної політики Черкаської міської ради наданих законодавством повноважень у сфері соціального захисту населення</t>
    </r>
  </si>
  <si>
    <t>видатки на оплату заробітної плати затверджені на 170 штатних одиниць.</t>
  </si>
  <si>
    <t>за 2020 рік</t>
  </si>
  <si>
    <t>Керівництво і управління у відповідній сфері</t>
  </si>
  <si>
    <t>Пояснення щодо  розбіжностей між фактичними  та плановими результативними показниками Кількість штатних одиниць складає 99,4% від потреби - 169 осіб, наявна 1 вакансія</t>
  </si>
  <si>
    <t>к-сть прийнятих нормативно-правових актів</t>
  </si>
  <si>
    <t>Пояснення щодо  розбіжностей між фактичними  та плановими результативними показниками: кількість звернень за субсидіями зросла на 66%,  в той же час у звязку з підвищенням тарифів на ЖКП, кількість перерахунків зросла на 63,5%. В той же час скоротилося на 48,5 % число звернень громадян на розгляд комісії, що в асбсолютних показниках склало 20 294, від 39 395 запланованих. Водночас, у звязку з карантином з травня 2020 року, скоротилася на 6% кількість погодженних колективних договорів (до 188 з 200 запланованих) та кількість засідань  комісії по легалізації заробітної плати.  Суттєво зросла кількість прийнятих наказів, рішень, розпоряджень (+118% у порівнянні з плановими показниками).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</si>
  <si>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</si>
  <si>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</si>
  <si>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к-сть вик. доручень, листів, заяв, скарг на 1 працівника</t>
  </si>
  <si>
    <t>к-сть підготовлених норм-прав актів на 1 працівника</t>
  </si>
  <si>
    <t>кількість проведених перерахунів по субсидіям в зв'язку із  із зміною тарифів на 1 працівника</t>
  </si>
  <si>
    <t>кількість виконаних доручень, листів зросла на 1 працівника у зв'язку зі збільшенням  кількості звернень у порівнянні з плановим (163 звернення на 1 працівника, або 113,2% від плану), в той же час збільшилоося  навантаження на 1 працівника з питань призначення субсидій (+466 осіб або 66 % від планового в розрахунку на 1 особу), водночас зросла кількість перерахунків субсидій на 1 працівника з 4515 до 7398 (63,9%)у звязку з частою зміною та підвищеннями тарифів на ЖКП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</si>
  <si>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Касові видатки 2020 року перевищили аналогічний період 2019 року на 6,41 % у звязку з збільшенням штатної чисельності, розмірів посадових окладів та відпускних виплат працівникам. Кількість підготовлених наказів, рішень та розпоряджень зросла на 118,44%, в той же час зросла майже вдвічі сума повернень коштів до держ бюджету (+123,71%); суттєво знизилася кількість перевірок щодо достовірності даних про доходи - 32,05%; на 48,49% знизилася кількість рішень комісії щодо призначення соц.допомоги. Кількість отримувачів субсидій зросла на 66,45% та відповідно перерахунків щодо субсидій на 63,85%</t>
  </si>
  <si>
    <t xml:space="preserve">Вхідна кореспонденція ,звернення, заяви, скарги, накази, колективні договори, призначення та перерахунки субсидій, первірки одержувачів коштів  опрацьовані згідно з нормами чинного законодавства. Здійснено нарахування всіх видів соціальних допомог та проведена по ним виплата. Касові видатки за програмою склали 98,87 % від затвердженого обсягу бюджетних призначень. </t>
  </si>
  <si>
    <t xml:space="preserve">Дебіторська заборговань станом на 01.01.2020 складала 4,81929 тис. грн. дебіторська заборгованість станом на 01.01.2021р. Дебіторська заборгованість виникла у зв’язку з оформленням передплати на періодичні видання на 2020р. та 2021р.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</si>
</sst>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"/>
    <numFmt numFmtId="211" formatCode="#,##0.000"/>
    <numFmt numFmtId="212" formatCode="#,##0.00\ &quot;₴&quot;"/>
    <numFmt numFmtId="213" formatCode="#,##0.00\ _₴"/>
  </numFmts>
  <fonts count="8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i/>
      <sz val="10"/>
      <color indexed="8"/>
      <name val="SansSerif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 vertical="top"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3" fontId="20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9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2" fillId="0" borderId="20" xfId="0" applyFont="1" applyBorder="1" applyAlignment="1">
      <alignment horizontal="center" wrapText="1"/>
    </xf>
    <xf numFmtId="0" fontId="24" fillId="0" borderId="21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11" xfId="0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>
      <alignment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195" fontId="19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33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>
      <alignment horizontal="center" vertical="center" wrapText="1"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0" fontId="35" fillId="0" borderId="16" xfId="0" applyFont="1" applyBorder="1" applyAlignment="1" applyProtection="1">
      <alignment horizontal="center" vertical="center" wrapText="1"/>
      <protection/>
    </xf>
    <xf numFmtId="195" fontId="35" fillId="0" borderId="16" xfId="0" applyNumberFormat="1" applyFont="1" applyBorder="1" applyAlignment="1" applyProtection="1">
      <alignment horizontal="center" vertical="center" wrapText="1"/>
      <protection/>
    </xf>
    <xf numFmtId="1" fontId="19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0" fillId="0" borderId="11" xfId="0" applyFont="1" applyBorder="1" applyAlignment="1">
      <alignment vertical="center" wrapText="1"/>
    </xf>
    <xf numFmtId="0" fontId="36" fillId="0" borderId="0" xfId="0" applyFont="1" applyAlignment="1">
      <alignment/>
    </xf>
    <xf numFmtId="1" fontId="15" fillId="0" borderId="11" xfId="0" applyNumberFormat="1" applyFont="1" applyBorder="1" applyAlignment="1" applyProtection="1">
      <alignment horizontal="center" vertical="top" wrapText="1"/>
      <protection/>
    </xf>
    <xf numFmtId="189" fontId="18" fillId="0" borderId="14" xfId="0" applyNumberFormat="1" applyFont="1" applyBorder="1" applyAlignment="1" applyProtection="1">
      <alignment horizontal="right" vertical="top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80" fillId="0" borderId="11" xfId="0" applyFont="1" applyBorder="1" applyAlignment="1">
      <alignment wrapText="1"/>
    </xf>
    <xf numFmtId="3" fontId="81" fillId="0" borderId="11" xfId="0" applyNumberFormat="1" applyFont="1" applyBorder="1" applyAlignment="1">
      <alignment vertical="center" wrapText="1"/>
    </xf>
    <xf numFmtId="0" fontId="27" fillId="0" borderId="20" xfId="0" applyFont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right" vertical="center" wrapText="1"/>
    </xf>
    <xf numFmtId="0" fontId="81" fillId="0" borderId="11" xfId="0" applyFont="1" applyFill="1" applyBorder="1" applyAlignment="1">
      <alignment horizontal="right" vertical="center" wrapText="1"/>
    </xf>
    <xf numFmtId="190" fontId="18" fillId="0" borderId="11" xfId="0" applyNumberFormat="1" applyFont="1" applyBorder="1" applyAlignment="1" applyProtection="1">
      <alignment horizontal="right" vertical="center" wrapText="1"/>
      <protection/>
    </xf>
    <xf numFmtId="0" fontId="31" fillId="0" borderId="11" xfId="0" applyFont="1" applyBorder="1" applyAlignment="1" applyProtection="1">
      <alignment vertical="center" wrapText="1"/>
      <protection/>
    </xf>
    <xf numFmtId="0" fontId="18" fillId="0" borderId="11" xfId="0" applyFont="1" applyBorder="1" applyAlignment="1" applyProtection="1">
      <alignment horizontal="right" vertical="center" wrapText="1"/>
      <protection/>
    </xf>
    <xf numFmtId="1" fontId="3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/>
    </xf>
    <xf numFmtId="1" fontId="18" fillId="0" borderId="11" xfId="0" applyNumberFormat="1" applyFont="1" applyBorder="1" applyAlignment="1" applyProtection="1">
      <alignment horizontal="right" vertical="center" wrapText="1"/>
      <protection/>
    </xf>
    <xf numFmtId="193" fontId="18" fillId="0" borderId="11" xfId="0" applyNumberFormat="1" applyFont="1" applyBorder="1" applyAlignment="1" applyProtection="1">
      <alignment horizontal="right" vertical="center" wrapText="1"/>
      <protection/>
    </xf>
    <xf numFmtId="195" fontId="18" fillId="0" borderId="11" xfId="0" applyNumberFormat="1" applyFont="1" applyBorder="1" applyAlignment="1" applyProtection="1">
      <alignment horizontal="right" vertical="center" wrapText="1"/>
      <protection/>
    </xf>
    <xf numFmtId="211" fontId="81" fillId="0" borderId="11" xfId="0" applyNumberFormat="1" applyFont="1" applyBorder="1" applyAlignment="1">
      <alignment vertical="center" wrapText="1"/>
    </xf>
    <xf numFmtId="0" fontId="29" fillId="0" borderId="11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190" fontId="35" fillId="0" borderId="25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29" fillId="0" borderId="11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/>
    </xf>
    <xf numFmtId="0" fontId="0" fillId="0" borderId="11" xfId="52" applyBorder="1" applyAlignment="1">
      <alignment horizontal="center"/>
      <protection/>
    </xf>
    <xf numFmtId="195" fontId="0" fillId="0" borderId="11" xfId="52" applyNumberFormat="1" applyBorder="1">
      <alignment/>
      <protection/>
    </xf>
    <xf numFmtId="1" fontId="0" fillId="0" borderId="11" xfId="52" applyNumberFormat="1" applyBorder="1">
      <alignment/>
      <protection/>
    </xf>
    <xf numFmtId="0" fontId="37" fillId="0" borderId="26" xfId="0" applyFont="1" applyBorder="1" applyAlignment="1" applyProtection="1">
      <alignment horizontal="left" vertical="top" wrapText="1"/>
      <protection/>
    </xf>
    <xf numFmtId="0" fontId="37" fillId="0" borderId="27" xfId="0" applyFont="1" applyBorder="1" applyAlignment="1" applyProtection="1">
      <alignment horizontal="left" vertical="top" wrapText="1"/>
      <protection/>
    </xf>
    <xf numFmtId="0" fontId="37" fillId="0" borderId="28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" fillId="0" borderId="14" xfId="0" applyFont="1" applyBorder="1" applyAlignment="1" applyProtection="1">
      <alignment horizontal="center" vertical="top" wrapText="1"/>
      <protection/>
    </xf>
    <xf numFmtId="3" fontId="81" fillId="0" borderId="11" xfId="0" applyNumberFormat="1" applyFont="1" applyBorder="1" applyAlignment="1">
      <alignment horizontal="right" vertical="center" wrapText="1"/>
    </xf>
    <xf numFmtId="1" fontId="30" fillId="0" borderId="11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/>
    </xf>
    <xf numFmtId="0" fontId="2" fillId="0" borderId="11" xfId="0" applyFont="1" applyBorder="1" applyAlignment="1" applyProtection="1">
      <alignment horizontal="center" vertical="top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right" vertical="top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2" fontId="27" fillId="0" borderId="11" xfId="0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" fontId="27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right" vertical="top" wrapText="1"/>
      <protection/>
    </xf>
    <xf numFmtId="2" fontId="27" fillId="0" borderId="11" xfId="0" applyNumberFormat="1" applyFont="1" applyFill="1" applyBorder="1" applyAlignment="1" applyProtection="1">
      <alignment horizontal="center" vertical="center" wrapText="1"/>
      <protection/>
    </xf>
    <xf numFmtId="1" fontId="27" fillId="0" borderId="11" xfId="0" applyNumberFormat="1" applyFont="1" applyFill="1" applyBorder="1" applyAlignment="1" applyProtection="1">
      <alignment horizontal="center" vertical="center" wrapText="1"/>
      <protection/>
    </xf>
    <xf numFmtId="195" fontId="30" fillId="0" borderId="11" xfId="0" applyNumberFormat="1" applyFont="1" applyBorder="1" applyAlignment="1">
      <alignment horizontal="right" vertical="center" wrapText="1"/>
    </xf>
    <xf numFmtId="195" fontId="30" fillId="0" borderId="11" xfId="0" applyNumberFormat="1" applyFont="1" applyBorder="1" applyAlignment="1">
      <alignment vertical="center" wrapText="1"/>
    </xf>
    <xf numFmtId="195" fontId="0" fillId="0" borderId="11" xfId="0" applyNumberFormat="1" applyBorder="1" applyAlignment="1">
      <alignment horizontal="right"/>
    </xf>
    <xf numFmtId="195" fontId="0" fillId="0" borderId="11" xfId="0" applyNumberFormat="1" applyBorder="1" applyAlignment="1">
      <alignment/>
    </xf>
    <xf numFmtId="195" fontId="81" fillId="0" borderId="11" xfId="0" applyNumberFormat="1" applyFont="1" applyBorder="1" applyAlignment="1">
      <alignment horizontal="right" vertical="center" wrapText="1"/>
    </xf>
    <xf numFmtId="195" fontId="81" fillId="0" borderId="11" xfId="0" applyNumberFormat="1" applyFont="1" applyBorder="1" applyAlignment="1">
      <alignment vertical="center" wrapText="1"/>
    </xf>
    <xf numFmtId="3" fontId="82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195" fontId="29" fillId="0" borderId="11" xfId="0" applyNumberFormat="1" applyFont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43" fillId="33" borderId="0" xfId="0" applyFont="1" applyFill="1" applyBorder="1" applyAlignment="1">
      <alignment horizontal="center"/>
    </xf>
    <xf numFmtId="213" fontId="35" fillId="0" borderId="16" xfId="0" applyNumberFormat="1" applyFont="1" applyBorder="1" applyAlignment="1" applyProtection="1">
      <alignment horizontal="center" vertical="center" wrapText="1"/>
      <protection/>
    </xf>
    <xf numFmtId="4" fontId="35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3" fontId="35" fillId="0" borderId="16" xfId="0" applyNumberFormat="1" applyFont="1" applyBorder="1" applyAlignment="1" applyProtection="1">
      <alignment horizontal="center" vertical="center" wrapText="1"/>
      <protection/>
    </xf>
    <xf numFmtId="1" fontId="35" fillId="0" borderId="25" xfId="0" applyNumberFormat="1" applyFont="1" applyBorder="1" applyAlignment="1" applyProtection="1">
      <alignment horizontal="center" vertical="center" wrapText="1"/>
      <protection/>
    </xf>
    <xf numFmtId="2" fontId="35" fillId="0" borderId="16" xfId="0" applyNumberFormat="1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3" fontId="29" fillId="0" borderId="11" xfId="0" applyNumberFormat="1" applyFont="1" applyBorder="1" applyAlignment="1" applyProtection="1">
      <alignment vertical="top" wrapText="1"/>
      <protection/>
    </xf>
    <xf numFmtId="2" fontId="29" fillId="0" borderId="11" xfId="0" applyNumberFormat="1" applyFont="1" applyBorder="1" applyAlignment="1" applyProtection="1">
      <alignment vertical="top" wrapText="1"/>
      <protection/>
    </xf>
    <xf numFmtId="1" fontId="29" fillId="0" borderId="11" xfId="0" applyNumberFormat="1" applyFont="1" applyBorder="1" applyAlignment="1" applyProtection="1">
      <alignment vertical="top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43" fillId="33" borderId="11" xfId="0" applyFont="1" applyFill="1" applyBorder="1" applyAlignment="1">
      <alignment horizontal="center" wrapText="1"/>
    </xf>
    <xf numFmtId="0" fontId="42" fillId="33" borderId="26" xfId="0" applyFont="1" applyFill="1" applyBorder="1" applyAlignment="1">
      <alignment horizontal="left" vertical="center" wrapText="1"/>
    </xf>
    <xf numFmtId="0" fontId="42" fillId="33" borderId="27" xfId="0" applyFont="1" applyFill="1" applyBorder="1" applyAlignment="1">
      <alignment horizontal="left" vertical="center" wrapText="1"/>
    </xf>
    <xf numFmtId="0" fontId="42" fillId="33" borderId="28" xfId="0" applyFont="1" applyFill="1" applyBorder="1" applyAlignment="1">
      <alignment horizontal="left" vertical="center" wrapText="1"/>
    </xf>
    <xf numFmtId="211" fontId="30" fillId="0" borderId="11" xfId="0" applyNumberFormat="1" applyFont="1" applyBorder="1" applyAlignment="1">
      <alignment horizontal="right" vertical="center" wrapText="1"/>
    </xf>
    <xf numFmtId="211" fontId="30" fillId="0" borderId="11" xfId="0" applyNumberFormat="1" applyFont="1" applyBorder="1" applyAlignment="1">
      <alignment vertical="center" wrapText="1"/>
    </xf>
    <xf numFmtId="211" fontId="18" fillId="0" borderId="11" xfId="0" applyNumberFormat="1" applyFont="1" applyBorder="1" applyAlignment="1" applyProtection="1">
      <alignment horizontal="right" vertical="center" wrapText="1"/>
      <protection/>
    </xf>
    <xf numFmtId="210" fontId="18" fillId="0" borderId="11" xfId="0" applyNumberFormat="1" applyFont="1" applyBorder="1" applyAlignment="1" applyProtection="1">
      <alignment horizontal="right" vertical="center" wrapText="1"/>
      <protection/>
    </xf>
    <xf numFmtId="210" fontId="19" fillId="0" borderId="11" xfId="0" applyNumberFormat="1" applyFont="1" applyBorder="1" applyAlignment="1" applyProtection="1">
      <alignment horizontal="center" vertical="center" wrapText="1"/>
      <protection/>
    </xf>
    <xf numFmtId="210" fontId="18" fillId="0" borderId="11" xfId="0" applyNumberFormat="1" applyFont="1" applyBorder="1" applyAlignment="1" applyProtection="1">
      <alignment horizontal="center" vertical="center" wrapText="1"/>
      <protection/>
    </xf>
    <xf numFmtId="210" fontId="30" fillId="0" borderId="11" xfId="0" applyNumberFormat="1" applyFont="1" applyBorder="1" applyAlignment="1">
      <alignment vertical="center" wrapText="1"/>
    </xf>
    <xf numFmtId="210" fontId="30" fillId="0" borderId="11" xfId="0" applyNumberFormat="1" applyFont="1" applyBorder="1" applyAlignment="1">
      <alignment horizontal="right" vertical="center" wrapText="1"/>
    </xf>
    <xf numFmtId="210" fontId="0" fillId="0" borderId="11" xfId="0" applyNumberFormat="1" applyBorder="1" applyAlignment="1">
      <alignment/>
    </xf>
    <xf numFmtId="210" fontId="81" fillId="0" borderId="11" xfId="0" applyNumberFormat="1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vertical="top" wrapText="1"/>
    </xf>
    <xf numFmtId="194" fontId="29" fillId="0" borderId="11" xfId="0" applyNumberFormat="1" applyFont="1" applyBorder="1" applyAlignment="1" applyProtection="1">
      <alignment vertical="top" wrapText="1"/>
      <protection/>
    </xf>
    <xf numFmtId="2" fontId="36" fillId="33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6" fillId="33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2" fontId="29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0" fillId="0" borderId="26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15" fillId="0" borderId="11" xfId="0" applyFont="1" applyBorder="1" applyAlignment="1" applyProtection="1">
      <alignment horizontal="justify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22" fillId="0" borderId="26" xfId="52" applyFont="1" applyBorder="1" applyAlignment="1">
      <alignment/>
      <protection/>
    </xf>
    <xf numFmtId="0" fontId="22" fillId="0" borderId="27" xfId="52" applyFont="1" applyBorder="1" applyAlignment="1">
      <alignment/>
      <protection/>
    </xf>
    <xf numFmtId="0" fontId="22" fillId="0" borderId="28" xfId="52" applyFont="1" applyBorder="1" applyAlignment="1">
      <alignment/>
      <protection/>
    </xf>
    <xf numFmtId="0" fontId="22" fillId="0" borderId="26" xfId="52" applyFont="1" applyBorder="1" applyAlignment="1">
      <alignment wrapText="1"/>
      <protection/>
    </xf>
    <xf numFmtId="0" fontId="22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6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38" fillId="0" borderId="11" xfId="0" applyFont="1" applyBorder="1" applyAlignment="1" applyProtection="1">
      <alignment horizontal="justify" vertical="center" wrapText="1"/>
      <protection/>
    </xf>
    <xf numFmtId="0" fontId="16" fillId="0" borderId="11" xfId="0" applyFont="1" applyBorder="1" applyAlignment="1">
      <alignment horizontal="justify"/>
    </xf>
    <xf numFmtId="0" fontId="24" fillId="0" borderId="11" xfId="0" applyFont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/>
    </xf>
    <xf numFmtId="0" fontId="42" fillId="33" borderId="11" xfId="0" applyFont="1" applyFill="1" applyBorder="1" applyAlignment="1">
      <alignment horizontal="left" vertical="center" wrapText="1"/>
    </xf>
    <xf numFmtId="195" fontId="43" fillId="33" borderId="11" xfId="0" applyNumberFormat="1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36" fillId="0" borderId="26" xfId="0" applyFont="1" applyBorder="1" applyAlignment="1">
      <alignment horizontal="left" wrapText="1"/>
    </xf>
    <xf numFmtId="0" fontId="36" fillId="0" borderId="27" xfId="0" applyFont="1" applyBorder="1" applyAlignment="1">
      <alignment horizontal="left" wrapText="1"/>
    </xf>
    <xf numFmtId="0" fontId="36" fillId="0" borderId="28" xfId="0" applyFont="1" applyBorder="1" applyAlignment="1">
      <alignment horizontal="left" wrapText="1"/>
    </xf>
    <xf numFmtId="0" fontId="43" fillId="33" borderId="0" xfId="0" applyFont="1" applyFill="1" applyBorder="1" applyAlignment="1">
      <alignment horizontal="center"/>
    </xf>
    <xf numFmtId="0" fontId="24" fillId="0" borderId="11" xfId="0" applyFont="1" applyBorder="1" applyAlignment="1" applyProtection="1">
      <alignment horizontal="center" vertical="top" wrapText="1"/>
      <protection/>
    </xf>
    <xf numFmtId="0" fontId="36" fillId="33" borderId="26" xfId="0" applyFont="1" applyFill="1" applyBorder="1" applyAlignment="1">
      <alignment horizontal="left" vertical="center" wrapText="1"/>
    </xf>
    <xf numFmtId="0" fontId="36" fillId="33" borderId="27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2" fontId="43" fillId="33" borderId="0" xfId="0" applyNumberFormat="1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 horizontal="center" vertical="top" wrapText="1"/>
    </xf>
    <xf numFmtId="0" fontId="38" fillId="0" borderId="29" xfId="0" applyFont="1" applyBorder="1" applyAlignment="1" applyProtection="1">
      <alignment horizontal="justify" vertical="center" wrapText="1"/>
      <protection/>
    </xf>
    <xf numFmtId="0" fontId="16" fillId="0" borderId="30" xfId="0" applyFont="1" applyBorder="1" applyAlignment="1">
      <alignment horizontal="justify"/>
    </xf>
    <xf numFmtId="0" fontId="16" fillId="0" borderId="31" xfId="0" applyFont="1" applyBorder="1" applyAlignment="1">
      <alignment horizontal="justify"/>
    </xf>
    <xf numFmtId="2" fontId="19" fillId="0" borderId="32" xfId="0" applyNumberFormat="1" applyFont="1" applyBorder="1" applyAlignment="1" applyProtection="1">
      <alignment horizontal="left" vertical="top" wrapText="1"/>
      <protection/>
    </xf>
    <xf numFmtId="0" fontId="22" fillId="0" borderId="27" xfId="0" applyFont="1" applyBorder="1" applyAlignment="1">
      <alignment horizontal="left" wrapText="1"/>
    </xf>
    <xf numFmtId="0" fontId="22" fillId="0" borderId="28" xfId="0" applyFont="1" applyBorder="1" applyAlignment="1">
      <alignment horizontal="left" wrapText="1"/>
    </xf>
    <xf numFmtId="2" fontId="28" fillId="0" borderId="26" xfId="0" applyNumberFormat="1" applyFont="1" applyBorder="1" applyAlignment="1" applyProtection="1">
      <alignment horizontal="center" vertical="top" wrapText="1"/>
      <protection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35" fillId="0" borderId="11" xfId="0" applyFont="1" applyBorder="1" applyAlignment="1" applyProtection="1">
      <alignment horizontal="left" vertical="top" wrapText="1"/>
      <protection/>
    </xf>
    <xf numFmtId="0" fontId="42" fillId="33" borderId="26" xfId="0" applyFont="1" applyFill="1" applyBorder="1" applyAlignment="1">
      <alignment horizontal="left" vertical="center" wrapText="1"/>
    </xf>
    <xf numFmtId="0" fontId="42" fillId="33" borderId="27" xfId="0" applyFont="1" applyFill="1" applyBorder="1" applyAlignment="1">
      <alignment horizontal="left" vertical="center" wrapText="1"/>
    </xf>
    <xf numFmtId="0" fontId="42" fillId="33" borderId="28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wrapText="1"/>
      <protection/>
    </xf>
    <xf numFmtId="0" fontId="13" fillId="0" borderId="34" xfId="0" applyFont="1" applyBorder="1" applyAlignment="1" applyProtection="1">
      <alignment horizontal="left" wrapText="1"/>
      <protection/>
    </xf>
    <xf numFmtId="0" fontId="13" fillId="0" borderId="35" xfId="0" applyFont="1" applyBorder="1" applyAlignment="1" applyProtection="1">
      <alignment horizontal="left" wrapText="1"/>
      <protection/>
    </xf>
    <xf numFmtId="0" fontId="13" fillId="0" borderId="36" xfId="0" applyFont="1" applyBorder="1" applyAlignment="1" applyProtection="1">
      <alignment horizontal="left" wrapText="1"/>
      <protection/>
    </xf>
    <xf numFmtId="0" fontId="13" fillId="0" borderId="37" xfId="0" applyFont="1" applyBorder="1" applyAlignment="1" applyProtection="1">
      <alignment horizontal="left" wrapText="1"/>
      <protection/>
    </xf>
    <xf numFmtId="0" fontId="13" fillId="0" borderId="38" xfId="0" applyFont="1" applyBorder="1" applyAlignment="1" applyProtection="1">
      <alignment horizontal="left" wrapText="1"/>
      <protection/>
    </xf>
    <xf numFmtId="0" fontId="41" fillId="33" borderId="0" xfId="0" applyFont="1" applyFill="1" applyBorder="1" applyAlignment="1">
      <alignment horizontal="center" vertical="center" wrapText="1"/>
    </xf>
    <xf numFmtId="3" fontId="35" fillId="34" borderId="0" xfId="0" applyNumberFormat="1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26" xfId="0" applyFont="1" applyFill="1" applyBorder="1" applyAlignment="1">
      <alignment horizontal="center" wrapText="1"/>
    </xf>
    <xf numFmtId="0" fontId="43" fillId="33" borderId="28" xfId="0" applyFont="1" applyFill="1" applyBorder="1" applyAlignment="1">
      <alignment horizontal="center" wrapText="1"/>
    </xf>
    <xf numFmtId="0" fontId="24" fillId="0" borderId="16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36" fillId="33" borderId="11" xfId="0" applyFont="1" applyFill="1" applyBorder="1" applyAlignment="1">
      <alignment horizontal="left" vertical="top" wrapText="1"/>
    </xf>
    <xf numFmtId="0" fontId="44" fillId="0" borderId="11" xfId="0" applyFont="1" applyBorder="1" applyAlignment="1" applyProtection="1">
      <alignment horizontal="left" vertical="top" wrapText="1"/>
      <protection/>
    </xf>
    <xf numFmtId="0" fontId="36" fillId="33" borderId="26" xfId="0" applyFont="1" applyFill="1" applyBorder="1" applyAlignment="1">
      <alignment horizontal="left" vertical="top" wrapText="1"/>
    </xf>
    <xf numFmtId="0" fontId="36" fillId="33" borderId="27" xfId="0" applyFont="1" applyFill="1" applyBorder="1" applyAlignment="1">
      <alignment horizontal="left" vertical="top" wrapText="1"/>
    </xf>
    <xf numFmtId="0" fontId="36" fillId="33" borderId="28" xfId="0" applyFont="1" applyFill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7" fillId="0" borderId="26" xfId="0" applyFont="1" applyBorder="1" applyAlignment="1" applyProtection="1">
      <alignment horizontal="left" vertical="top" wrapText="1"/>
      <protection/>
    </xf>
    <xf numFmtId="0" fontId="37" fillId="0" borderId="27" xfId="0" applyFont="1" applyBorder="1" applyAlignment="1" applyProtection="1">
      <alignment horizontal="left" vertical="top" wrapText="1"/>
      <protection/>
    </xf>
    <xf numFmtId="0" fontId="37" fillId="0" borderId="28" xfId="0" applyFont="1" applyBorder="1" applyAlignment="1" applyProtection="1">
      <alignment horizontal="left" vertical="top" wrapText="1"/>
      <protection/>
    </xf>
    <xf numFmtId="0" fontId="13" fillId="0" borderId="39" xfId="0" applyFont="1" applyBorder="1" applyAlignment="1" applyProtection="1">
      <alignment horizontal="left" wrapText="1"/>
      <protection/>
    </xf>
    <xf numFmtId="0" fontId="13" fillId="0" borderId="40" xfId="0" applyFont="1" applyBorder="1" applyAlignment="1" applyProtection="1">
      <alignment horizontal="left" wrapText="1"/>
      <protection/>
    </xf>
    <xf numFmtId="0" fontId="13" fillId="0" borderId="41" xfId="0" applyFont="1" applyBorder="1" applyAlignment="1" applyProtection="1">
      <alignment horizontal="left" wrapText="1"/>
      <protection/>
    </xf>
    <xf numFmtId="0" fontId="1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4" fillId="0" borderId="42" xfId="0" applyFont="1" applyBorder="1" applyAlignment="1" applyProtection="1">
      <alignment horizontal="left" vertical="top" wrapText="1"/>
      <protection/>
    </xf>
    <xf numFmtId="0" fontId="24" fillId="0" borderId="30" xfId="0" applyFont="1" applyBorder="1" applyAlignment="1" applyProtection="1">
      <alignment horizontal="left" vertical="top" wrapText="1"/>
      <protection/>
    </xf>
    <xf numFmtId="0" fontId="22" fillId="0" borderId="30" xfId="0" applyFont="1" applyBorder="1" applyAlignment="1">
      <alignment wrapText="1"/>
    </xf>
    <xf numFmtId="0" fontId="22" fillId="0" borderId="31" xfId="0" applyFont="1" applyBorder="1" applyAlignment="1">
      <alignment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  <xf numFmtId="0" fontId="29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wrapText="1"/>
    </xf>
    <xf numFmtId="2" fontId="19" fillId="0" borderId="17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9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8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44" xfId="0" applyFont="1" applyBorder="1" applyAlignment="1">
      <alignment wrapText="1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9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0" fontId="28" fillId="0" borderId="17" xfId="0" applyFont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wrapText="1"/>
    </xf>
    <xf numFmtId="0" fontId="25" fillId="0" borderId="44" xfId="0" applyFont="1" applyBorder="1" applyAlignment="1">
      <alignment horizontal="left" wrapText="1"/>
    </xf>
    <xf numFmtId="0" fontId="42" fillId="33" borderId="26" xfId="0" applyFont="1" applyFill="1" applyBorder="1" applyAlignment="1">
      <alignment vertical="center" wrapText="1"/>
    </xf>
    <xf numFmtId="0" fontId="42" fillId="33" borderId="27" xfId="0" applyFont="1" applyFill="1" applyBorder="1" applyAlignment="1">
      <alignment vertical="center" wrapText="1"/>
    </xf>
    <xf numFmtId="0" fontId="42" fillId="33" borderId="28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35" fillId="0" borderId="13" xfId="0" applyFont="1" applyBorder="1" applyAlignment="1" applyProtection="1">
      <alignment horizontal="left" vertical="top" wrapText="1"/>
      <protection/>
    </xf>
    <xf numFmtId="0" fontId="35" fillId="0" borderId="34" xfId="0" applyFont="1" applyBorder="1" applyAlignment="1" applyProtection="1">
      <alignment horizontal="left" vertical="top" wrapText="1"/>
      <protection/>
    </xf>
    <xf numFmtId="0" fontId="29" fillId="0" borderId="13" xfId="0" applyFont="1" applyBorder="1" applyAlignment="1" applyProtection="1">
      <alignment horizontal="left" vertical="top" wrapText="1"/>
      <protection/>
    </xf>
    <xf numFmtId="0" fontId="29" fillId="0" borderId="34" xfId="0" applyFont="1" applyBorder="1" applyAlignment="1" applyProtection="1">
      <alignment horizontal="left" vertical="top" wrapText="1"/>
      <protection/>
    </xf>
    <xf numFmtId="0" fontId="29" fillId="0" borderId="45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 applyProtection="1">
      <alignment horizontal="left" vertical="top" wrapText="1"/>
      <protection/>
    </xf>
    <xf numFmtId="0" fontId="29" fillId="0" borderId="46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2" fontId="29" fillId="0" borderId="47" xfId="0" applyNumberFormat="1" applyFont="1" applyBorder="1" applyAlignment="1" applyProtection="1">
      <alignment horizontal="left" vertical="top" wrapText="1"/>
      <protection/>
    </xf>
    <xf numFmtId="0" fontId="0" fillId="0" borderId="48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  <xf numFmtId="0" fontId="29" fillId="0" borderId="50" xfId="0" applyFont="1" applyBorder="1" applyAlignment="1" applyProtection="1">
      <alignment horizontal="left" vertical="top" wrapText="1"/>
      <protection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54" xfId="0" applyFont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2" fontId="19" fillId="0" borderId="11" xfId="0" applyNumberFormat="1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0" fontId="19" fillId="0" borderId="13" xfId="0" applyFont="1" applyBorder="1" applyAlignment="1" applyProtection="1">
      <alignment horizontal="left" vertical="top" wrapText="1"/>
      <protection/>
    </xf>
    <xf numFmtId="0" fontId="19" fillId="0" borderId="34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top" wrapText="1"/>
      <protection/>
    </xf>
    <xf numFmtId="0" fontId="24" fillId="0" borderId="23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0" fontId="24" fillId="0" borderId="26" xfId="0" applyFont="1" applyBorder="1" applyAlignment="1" applyProtection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9" fillId="0" borderId="19" xfId="0" applyFont="1" applyBorder="1" applyAlignment="1" applyProtection="1">
      <alignment horizontal="left" vertical="top" wrapText="1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9" fillId="0" borderId="23" xfId="0" applyFont="1" applyBorder="1" applyAlignment="1" applyProtection="1">
      <alignment horizontal="left" wrapText="1"/>
      <protection/>
    </xf>
    <xf numFmtId="0" fontId="11" fillId="0" borderId="54" xfId="0" applyFont="1" applyBorder="1" applyAlignment="1" applyProtection="1">
      <alignment horizontal="center" vertical="top" wrapText="1"/>
      <protection/>
    </xf>
    <xf numFmtId="0" fontId="24" fillId="0" borderId="15" xfId="0" applyFont="1" applyBorder="1" applyAlignment="1" applyProtection="1">
      <alignment horizontal="center" vertical="top" wrapText="1"/>
      <protection/>
    </xf>
    <xf numFmtId="0" fontId="24" fillId="0" borderId="54" xfId="0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top" wrapText="1"/>
      <protection/>
    </xf>
    <xf numFmtId="0" fontId="19" fillId="0" borderId="55" xfId="0" applyFont="1" applyBorder="1" applyAlignment="1" applyProtection="1">
      <alignment horizontal="left" vertical="top" wrapText="1"/>
      <protection/>
    </xf>
    <xf numFmtId="0" fontId="19" fillId="0" borderId="37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8"/>
  <sheetViews>
    <sheetView tabSelected="1" view="pageBreakPreview" zoomScaleSheetLayoutView="100" zoomScalePageLayoutView="0" workbookViewId="0" topLeftCell="B1">
      <selection activeCell="B28" sqref="A1:L28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66.1406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11.8515625" style="0" customWidth="1"/>
    <col min="11" max="11" width="11.140625" style="0" customWidth="1"/>
    <col min="12" max="12" width="10.00390625" style="0" customWidth="1"/>
    <col min="13" max="13" width="15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N1" s="1"/>
    </row>
    <row r="2" spans="1:14" ht="27.75" customHeight="1">
      <c r="A2" s="1"/>
      <c r="B2" s="1"/>
      <c r="C2" s="1"/>
      <c r="D2" s="1"/>
      <c r="E2" s="1"/>
      <c r="F2" s="1"/>
      <c r="G2" s="1"/>
      <c r="H2" s="1"/>
      <c r="J2" s="9"/>
      <c r="K2" s="192" t="s">
        <v>8</v>
      </c>
      <c r="L2" s="192"/>
      <c r="N2" s="1"/>
    </row>
    <row r="3" spans="1:14" ht="18" customHeight="1">
      <c r="A3" s="1"/>
      <c r="B3" s="186" t="s">
        <v>6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6"/>
      <c r="N3" s="1"/>
    </row>
    <row r="4" spans="1:14" ht="18" customHeight="1">
      <c r="A4" s="1"/>
      <c r="B4" s="188" t="s">
        <v>195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"/>
      <c r="N4" s="1"/>
    </row>
    <row r="5" spans="1:14" ht="15" customHeight="1">
      <c r="A5" s="1"/>
      <c r="B5" s="60"/>
      <c r="C5" s="58" t="s">
        <v>9</v>
      </c>
      <c r="D5" s="88" t="s">
        <v>116</v>
      </c>
      <c r="E5" s="11"/>
      <c r="F5" s="193" t="s">
        <v>129</v>
      </c>
      <c r="G5" s="198"/>
      <c r="H5" s="198"/>
      <c r="I5" s="198"/>
      <c r="J5" s="198"/>
      <c r="K5" s="198"/>
      <c r="L5" s="198"/>
      <c r="M5" s="2"/>
      <c r="N5" s="1"/>
    </row>
    <row r="6" spans="1:14" ht="14.25" customHeight="1">
      <c r="A6" s="1"/>
      <c r="B6" s="60"/>
      <c r="C6" s="60"/>
      <c r="D6" s="61" t="s">
        <v>15</v>
      </c>
      <c r="E6" s="11"/>
      <c r="F6" s="194" t="s">
        <v>10</v>
      </c>
      <c r="G6" s="195"/>
      <c r="H6" s="195"/>
      <c r="I6" s="195"/>
      <c r="J6" s="195"/>
      <c r="K6" s="195"/>
      <c r="L6" s="195"/>
      <c r="M6" s="1"/>
      <c r="N6" s="1"/>
    </row>
    <row r="7" spans="1:14" ht="18" customHeight="1">
      <c r="A7" s="1"/>
      <c r="B7" s="60"/>
      <c r="C7" s="58" t="s">
        <v>11</v>
      </c>
      <c r="D7" s="88" t="s">
        <v>117</v>
      </c>
      <c r="E7" s="11"/>
      <c r="F7" s="193" t="str">
        <f>F5</f>
        <v>Департамент  соціальної політики Черкаської міської ради</v>
      </c>
      <c r="G7" s="193"/>
      <c r="H7" s="193"/>
      <c r="I7" s="193"/>
      <c r="J7" s="193"/>
      <c r="K7" s="193"/>
      <c r="L7" s="193"/>
      <c r="M7" s="2"/>
      <c r="N7" s="1"/>
    </row>
    <row r="8" spans="1:14" ht="12" customHeight="1">
      <c r="A8" s="1"/>
      <c r="B8" s="60"/>
      <c r="C8" s="60"/>
      <c r="D8" s="61" t="s">
        <v>15</v>
      </c>
      <c r="E8" s="11"/>
      <c r="F8" s="194" t="s">
        <v>12</v>
      </c>
      <c r="G8" s="195"/>
      <c r="H8" s="195"/>
      <c r="I8" s="195"/>
      <c r="J8" s="195"/>
      <c r="K8" s="195"/>
      <c r="L8" s="195"/>
      <c r="M8" s="1"/>
      <c r="N8" s="1"/>
    </row>
    <row r="9" spans="1:14" ht="12.75">
      <c r="A9" s="1"/>
      <c r="B9" s="60"/>
      <c r="C9" s="63" t="s">
        <v>13</v>
      </c>
      <c r="D9" s="199" t="s">
        <v>118</v>
      </c>
      <c r="E9" s="199" t="s">
        <v>120</v>
      </c>
      <c r="F9" s="196" t="s">
        <v>119</v>
      </c>
      <c r="G9" s="197"/>
      <c r="H9" s="197"/>
      <c r="I9" s="197"/>
      <c r="J9" s="197"/>
      <c r="K9" s="197"/>
      <c r="L9" s="197"/>
      <c r="M9" s="1"/>
      <c r="N9" s="1"/>
    </row>
    <row r="10" spans="1:14" ht="18" customHeight="1">
      <c r="A10" s="1"/>
      <c r="B10" s="60"/>
      <c r="C10" s="60"/>
      <c r="D10" s="199"/>
      <c r="E10" s="199"/>
      <c r="F10" s="198"/>
      <c r="G10" s="198"/>
      <c r="H10" s="198"/>
      <c r="I10" s="198"/>
      <c r="J10" s="198"/>
      <c r="K10" s="198"/>
      <c r="L10" s="198"/>
      <c r="M10" s="1"/>
      <c r="N10" s="1"/>
    </row>
    <row r="11" spans="1:14" ht="12" customHeight="1">
      <c r="A11" s="1"/>
      <c r="B11" s="60"/>
      <c r="C11" s="60"/>
      <c r="D11" s="61" t="s">
        <v>15</v>
      </c>
      <c r="E11" s="61" t="s">
        <v>109</v>
      </c>
      <c r="F11" s="194" t="s">
        <v>14</v>
      </c>
      <c r="G11" s="195"/>
      <c r="H11" s="195"/>
      <c r="I11" s="195"/>
      <c r="J11" s="195"/>
      <c r="K11" s="195"/>
      <c r="L11" s="195"/>
      <c r="M11" s="1"/>
      <c r="N11" s="1"/>
    </row>
    <row r="12" spans="1:14" ht="18" customHeight="1">
      <c r="A12" s="1"/>
      <c r="B12" s="60"/>
      <c r="C12" s="60" t="s">
        <v>16</v>
      </c>
      <c r="D12" s="201" t="s">
        <v>17</v>
      </c>
      <c r="E12" s="202"/>
      <c r="F12" s="202"/>
      <c r="G12" s="202"/>
      <c r="H12" s="202"/>
      <c r="I12" s="202"/>
      <c r="J12" s="202"/>
      <c r="K12" s="202"/>
      <c r="L12" s="62"/>
      <c r="M12" s="1"/>
      <c r="N12" s="1"/>
    </row>
    <row r="13" spans="1:109" ht="32.25" customHeight="1">
      <c r="A13" s="1"/>
      <c r="B13" s="62"/>
      <c r="C13" s="200" t="s">
        <v>196</v>
      </c>
      <c r="D13" s="200"/>
      <c r="E13" s="200"/>
      <c r="F13" s="200"/>
      <c r="G13" s="200"/>
      <c r="H13" s="200"/>
      <c r="I13" s="200"/>
      <c r="J13" s="200"/>
      <c r="K13" s="200"/>
      <c r="L13" s="20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ht="17.25" customHeight="1">
      <c r="A14" s="1"/>
      <c r="B14" s="62"/>
      <c r="C14" s="64" t="s">
        <v>18</v>
      </c>
      <c r="D14" s="200" t="s">
        <v>19</v>
      </c>
      <c r="E14" s="200"/>
      <c r="F14" s="200"/>
      <c r="G14" s="200"/>
      <c r="H14" s="200"/>
      <c r="I14" s="200"/>
      <c r="J14" s="200"/>
      <c r="K14" s="200"/>
      <c r="L14" s="20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4" ht="13.5" customHeight="1">
      <c r="A15" s="1"/>
      <c r="B15" s="60"/>
      <c r="C15" s="60" t="s">
        <v>20</v>
      </c>
      <c r="D15" s="11" t="s">
        <v>21</v>
      </c>
      <c r="E15" s="62"/>
      <c r="F15" s="62"/>
      <c r="G15" s="62"/>
      <c r="H15" s="62"/>
      <c r="I15" s="62"/>
      <c r="J15" s="62"/>
      <c r="K15" s="62"/>
      <c r="L15" s="62"/>
      <c r="M15" s="1"/>
      <c r="N15" s="1"/>
    </row>
    <row r="16" spans="1:1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5" t="s">
        <v>5</v>
      </c>
      <c r="M16" s="1"/>
      <c r="N16" s="1"/>
    </row>
    <row r="17" spans="1:14" ht="13.5" customHeight="1">
      <c r="A17" s="1"/>
      <c r="B17" s="190" t="s">
        <v>22</v>
      </c>
      <c r="C17" s="190" t="s">
        <v>23</v>
      </c>
      <c r="D17" s="191" t="s">
        <v>24</v>
      </c>
      <c r="E17" s="191"/>
      <c r="F17" s="191"/>
      <c r="G17" s="191" t="s">
        <v>25</v>
      </c>
      <c r="H17" s="191"/>
      <c r="I17" s="191"/>
      <c r="J17" s="191" t="s">
        <v>26</v>
      </c>
      <c r="K17" s="191"/>
      <c r="L17" s="191"/>
      <c r="N17" s="1"/>
    </row>
    <row r="18" spans="1:14" ht="24" customHeight="1">
      <c r="A18" s="1"/>
      <c r="B18" s="190"/>
      <c r="C18" s="190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N18" s="1"/>
    </row>
    <row r="19" spans="1:14" ht="13.5" customHeight="1">
      <c r="A19" s="1"/>
      <c r="B19" s="82">
        <v>1</v>
      </c>
      <c r="C19" s="82">
        <v>2</v>
      </c>
      <c r="D19" s="82">
        <v>3</v>
      </c>
      <c r="E19" s="82">
        <v>4</v>
      </c>
      <c r="F19" s="82">
        <v>5</v>
      </c>
      <c r="G19" s="82">
        <v>6</v>
      </c>
      <c r="H19" s="82">
        <v>7</v>
      </c>
      <c r="I19" s="82">
        <v>8</v>
      </c>
      <c r="J19" s="82">
        <v>9</v>
      </c>
      <c r="K19" s="82">
        <v>10</v>
      </c>
      <c r="L19" s="82">
        <v>11</v>
      </c>
      <c r="N19" s="1"/>
    </row>
    <row r="20" spans="1:17" ht="30" customHeight="1">
      <c r="A20" s="1"/>
      <c r="B20" s="12" t="s">
        <v>9</v>
      </c>
      <c r="C20" s="80" t="s">
        <v>27</v>
      </c>
      <c r="D20" s="15">
        <v>58380.828</v>
      </c>
      <c r="E20" s="15">
        <v>0</v>
      </c>
      <c r="F20" s="15">
        <f>F22</f>
        <v>58380.828</v>
      </c>
      <c r="G20" s="15">
        <f aca="true" t="shared" si="0" ref="G20:L20">G22</f>
        <v>58164.84174</v>
      </c>
      <c r="H20" s="15">
        <f t="shared" si="0"/>
        <v>0</v>
      </c>
      <c r="I20" s="15">
        <f t="shared" si="0"/>
        <v>58164.84174</v>
      </c>
      <c r="J20" s="15">
        <f t="shared" si="0"/>
        <v>-215.98625999999786</v>
      </c>
      <c r="K20" s="15">
        <f t="shared" si="0"/>
        <v>0</v>
      </c>
      <c r="L20" s="15">
        <f t="shared" si="0"/>
        <v>-215.98625999999786</v>
      </c>
      <c r="N20" s="1"/>
      <c r="Q20">
        <f>I20/F20</f>
        <v>0.9963003906008322</v>
      </c>
    </row>
    <row r="21" spans="1:14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N21" s="1"/>
    </row>
    <row r="22" spans="1:14" ht="38.25" customHeight="1">
      <c r="A22" s="1"/>
      <c r="B22" s="14" t="s">
        <v>29</v>
      </c>
      <c r="C22" s="81" t="s">
        <v>130</v>
      </c>
      <c r="D22" s="15">
        <v>58380.828</v>
      </c>
      <c r="E22" s="15">
        <v>0</v>
      </c>
      <c r="F22" s="15">
        <f>D22</f>
        <v>58380.828</v>
      </c>
      <c r="G22" s="15">
        <v>58164.84174</v>
      </c>
      <c r="H22" s="15">
        <v>0</v>
      </c>
      <c r="I22" s="15">
        <f>G22</f>
        <v>58164.84174</v>
      </c>
      <c r="J22" s="15">
        <f aca="true" t="shared" si="1" ref="J22:L23">G22-D22</f>
        <v>-215.98625999999786</v>
      </c>
      <c r="K22" s="15">
        <f t="shared" si="1"/>
        <v>0</v>
      </c>
      <c r="L22" s="15">
        <f t="shared" si="1"/>
        <v>-215.98625999999786</v>
      </c>
      <c r="M22" s="91"/>
      <c r="N22" s="1"/>
    </row>
    <row r="23" spans="1:14" ht="27.75" customHeight="1" hidden="1">
      <c r="A23" s="1"/>
      <c r="B23" s="14" t="s">
        <v>30</v>
      </c>
      <c r="C23" s="81" t="s">
        <v>131</v>
      </c>
      <c r="D23" s="15"/>
      <c r="E23" s="15">
        <v>0</v>
      </c>
      <c r="F23" s="15">
        <f>E23</f>
        <v>0</v>
      </c>
      <c r="G23" s="15"/>
      <c r="H23" s="15">
        <v>0</v>
      </c>
      <c r="I23" s="15">
        <f>H23</f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91"/>
      <c r="N23" s="1"/>
    </row>
    <row r="24" spans="1:14" ht="24.75" customHeight="1">
      <c r="A24" s="1"/>
      <c r="B24" s="206" t="s">
        <v>132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N24" s="1"/>
    </row>
    <row r="25" spans="1:14" ht="27.75" customHeight="1">
      <c r="A25" s="1"/>
      <c r="B25" s="207" t="s">
        <v>133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N25" s="1"/>
    </row>
    <row r="26" spans="1:14" ht="15.75" customHeight="1">
      <c r="A26" s="1"/>
      <c r="B26" s="5">
        <v>1</v>
      </c>
      <c r="C26" s="83">
        <v>2</v>
      </c>
      <c r="D26" s="83">
        <v>3</v>
      </c>
      <c r="E26" s="83">
        <v>4</v>
      </c>
      <c r="F26" s="83">
        <v>5</v>
      </c>
      <c r="G26" s="83">
        <v>6</v>
      </c>
      <c r="H26" s="83">
        <v>7</v>
      </c>
      <c r="I26" s="83">
        <v>8</v>
      </c>
      <c r="J26" s="83">
        <v>9</v>
      </c>
      <c r="K26" s="83">
        <v>10</v>
      </c>
      <c r="L26" s="83">
        <v>11</v>
      </c>
      <c r="N26" s="1"/>
    </row>
    <row r="27" spans="1:14" ht="19.5" customHeight="1">
      <c r="A27" s="1"/>
      <c r="B27" s="16" t="s">
        <v>30</v>
      </c>
      <c r="C27" s="81" t="s">
        <v>121</v>
      </c>
      <c r="D27" s="15">
        <v>0</v>
      </c>
      <c r="E27" s="92">
        <v>0</v>
      </c>
      <c r="F27" s="15">
        <v>0</v>
      </c>
      <c r="G27" s="13">
        <v>0</v>
      </c>
      <c r="H27" s="92">
        <v>0</v>
      </c>
      <c r="I27" s="92">
        <v>0</v>
      </c>
      <c r="J27" s="15">
        <f>G27-D27</f>
        <v>0</v>
      </c>
      <c r="K27" s="92">
        <f>H27-E27</f>
        <v>0</v>
      </c>
      <c r="L27" s="15">
        <f>I27-F27</f>
        <v>0</v>
      </c>
      <c r="N27" s="1"/>
    </row>
    <row r="28" spans="1:14" ht="41.25" customHeight="1">
      <c r="A28" s="1"/>
      <c r="B28" s="203"/>
      <c r="C28" s="204"/>
      <c r="D28" s="204"/>
      <c r="E28" s="204"/>
      <c r="F28" s="204"/>
      <c r="G28" s="204"/>
      <c r="H28" s="204"/>
      <c r="I28" s="204"/>
      <c r="J28" s="204"/>
      <c r="K28" s="204"/>
      <c r="L28" s="205"/>
      <c r="N28" s="1"/>
    </row>
  </sheetData>
  <sheetProtection/>
  <mergeCells count="22">
    <mergeCell ref="B28:L28"/>
    <mergeCell ref="J17:L17"/>
    <mergeCell ref="C17:C18"/>
    <mergeCell ref="G17:I17"/>
    <mergeCell ref="B24:L24"/>
    <mergeCell ref="B25:L25"/>
    <mergeCell ref="F5:L5"/>
    <mergeCell ref="F6:L6"/>
    <mergeCell ref="C13:L13"/>
    <mergeCell ref="E9:E10"/>
    <mergeCell ref="D12:K12"/>
    <mergeCell ref="D14:L14"/>
    <mergeCell ref="B3:L3"/>
    <mergeCell ref="B4:L4"/>
    <mergeCell ref="B17:B18"/>
    <mergeCell ref="D17:F17"/>
    <mergeCell ref="K2:L2"/>
    <mergeCell ref="F7:L7"/>
    <mergeCell ref="F8:L8"/>
    <mergeCell ref="F9:L10"/>
    <mergeCell ref="F11:L11"/>
    <mergeCell ref="D9:D1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6" sqref="A2:F26"/>
    </sheetView>
  </sheetViews>
  <sheetFormatPr defaultColWidth="9.140625" defaultRowHeight="12.75"/>
  <cols>
    <col min="1" max="1" width="9.140625" style="75" customWidth="1"/>
    <col min="2" max="2" width="28.57421875" style="75" customWidth="1"/>
    <col min="3" max="3" width="16.7109375" style="75" customWidth="1"/>
    <col min="4" max="4" width="15.421875" style="75" customWidth="1"/>
    <col min="5" max="5" width="16.7109375" style="75" customWidth="1"/>
    <col min="6" max="16384" width="9.140625" style="75" customWidth="1"/>
  </cols>
  <sheetData>
    <row r="2" spans="1:5" ht="12.75">
      <c r="A2" s="72" t="s">
        <v>110</v>
      </c>
      <c r="B2" s="73" t="s">
        <v>31</v>
      </c>
      <c r="C2" s="74"/>
      <c r="D2" s="74"/>
      <c r="E2" s="74"/>
    </row>
    <row r="4" ht="12.75">
      <c r="E4" s="76" t="s">
        <v>5</v>
      </c>
    </row>
    <row r="5" spans="1:5" ht="12.75" customHeight="1">
      <c r="A5" s="214" t="s">
        <v>22</v>
      </c>
      <c r="B5" s="214" t="s">
        <v>23</v>
      </c>
      <c r="C5" s="215" t="s">
        <v>24</v>
      </c>
      <c r="D5" s="215" t="s">
        <v>25</v>
      </c>
      <c r="E5" s="215" t="s">
        <v>26</v>
      </c>
    </row>
    <row r="6" spans="1:5" ht="12.75">
      <c r="A6" s="214"/>
      <c r="B6" s="214"/>
      <c r="C6" s="216"/>
      <c r="D6" s="216"/>
      <c r="E6" s="216"/>
    </row>
    <row r="7" spans="1:5" ht="12.75">
      <c r="A7" s="77" t="s">
        <v>9</v>
      </c>
      <c r="B7" s="77" t="s">
        <v>32</v>
      </c>
      <c r="C7" s="78" t="s">
        <v>127</v>
      </c>
      <c r="D7" s="78">
        <v>0</v>
      </c>
      <c r="E7" s="116" t="s">
        <v>84</v>
      </c>
    </row>
    <row r="8" spans="1:5" ht="12.75">
      <c r="A8" s="78"/>
      <c r="B8" s="77" t="s">
        <v>33</v>
      </c>
      <c r="C8" s="78"/>
      <c r="D8" s="78"/>
      <c r="E8" s="116" t="s">
        <v>84</v>
      </c>
    </row>
    <row r="9" spans="1:5" ht="12.75">
      <c r="A9" s="77" t="s">
        <v>29</v>
      </c>
      <c r="B9" s="77" t="s">
        <v>34</v>
      </c>
      <c r="C9" s="78"/>
      <c r="D9" s="78">
        <v>0</v>
      </c>
      <c r="E9" s="116" t="s">
        <v>84</v>
      </c>
    </row>
    <row r="10" spans="1:5" ht="12.75">
      <c r="A10" s="77" t="s">
        <v>30</v>
      </c>
      <c r="B10" s="77" t="s">
        <v>35</v>
      </c>
      <c r="C10" s="78" t="e">
        <f>'5.1.'!E23+'5.1.'!#REF!</f>
        <v>#REF!</v>
      </c>
      <c r="D10" s="78" t="e">
        <f>'5.1.'!H23+'5.1.'!#REF!</f>
        <v>#REF!</v>
      </c>
      <c r="E10" s="116" t="s">
        <v>84</v>
      </c>
    </row>
    <row r="11" spans="1:5" ht="29.25" customHeight="1">
      <c r="A11" s="211" t="s">
        <v>111</v>
      </c>
      <c r="B11" s="212"/>
      <c r="C11" s="212"/>
      <c r="D11" s="212"/>
      <c r="E11" s="213"/>
    </row>
    <row r="12" spans="1:5" ht="12.75">
      <c r="A12" s="77" t="s">
        <v>11</v>
      </c>
      <c r="B12" s="77" t="s">
        <v>36</v>
      </c>
      <c r="C12" s="117">
        <f>C14+C17</f>
        <v>0</v>
      </c>
      <c r="D12" s="117">
        <f>D14+D17</f>
        <v>0</v>
      </c>
      <c r="E12" s="118">
        <v>0</v>
      </c>
    </row>
    <row r="13" spans="1:5" ht="12.75">
      <c r="A13" s="78"/>
      <c r="B13" s="77" t="s">
        <v>33</v>
      </c>
      <c r="C13" s="78"/>
      <c r="D13" s="78"/>
      <c r="E13" s="78"/>
    </row>
    <row r="14" spans="1:5" ht="12.75">
      <c r="A14" s="79" t="s">
        <v>43</v>
      </c>
      <c r="B14" s="77" t="s">
        <v>48</v>
      </c>
      <c r="C14" s="78">
        <v>0</v>
      </c>
      <c r="D14" s="78">
        <v>0</v>
      </c>
      <c r="E14" s="78">
        <v>0</v>
      </c>
    </row>
    <row r="15" spans="1:5" ht="12.75">
      <c r="A15" s="79" t="s">
        <v>42</v>
      </c>
      <c r="B15" s="77" t="s">
        <v>37</v>
      </c>
      <c r="C15" s="78"/>
      <c r="D15" s="78"/>
      <c r="E15" s="78"/>
    </row>
    <row r="16" spans="1:5" ht="12.75">
      <c r="A16" s="79" t="s">
        <v>41</v>
      </c>
      <c r="B16" s="77" t="s">
        <v>38</v>
      </c>
      <c r="C16" s="78"/>
      <c r="D16" s="78"/>
      <c r="E16" s="78"/>
    </row>
    <row r="17" spans="1:5" ht="12.75">
      <c r="A17" s="77" t="s">
        <v>40</v>
      </c>
      <c r="B17" s="77" t="s">
        <v>39</v>
      </c>
      <c r="C17" s="117"/>
      <c r="D17" s="117"/>
      <c r="E17" s="117"/>
    </row>
    <row r="18" spans="1:5" ht="24.75" customHeight="1">
      <c r="A18" s="208" t="s">
        <v>112</v>
      </c>
      <c r="B18" s="209"/>
      <c r="C18" s="209"/>
      <c r="D18" s="209"/>
      <c r="E18" s="210"/>
    </row>
    <row r="19" spans="1:5" ht="12.75">
      <c r="A19" s="77" t="s">
        <v>13</v>
      </c>
      <c r="B19" s="77" t="s">
        <v>44</v>
      </c>
      <c r="C19" s="116" t="s">
        <v>84</v>
      </c>
      <c r="D19" s="117">
        <v>0</v>
      </c>
      <c r="E19" s="117">
        <v>0</v>
      </c>
    </row>
    <row r="20" spans="1:5" ht="12.75">
      <c r="A20" s="78"/>
      <c r="B20" s="77" t="s">
        <v>33</v>
      </c>
      <c r="C20" s="116" t="s">
        <v>84</v>
      </c>
      <c r="D20" s="117"/>
      <c r="E20" s="117"/>
    </row>
    <row r="21" spans="1:5" ht="12.75">
      <c r="A21" s="79" t="s">
        <v>46</v>
      </c>
      <c r="B21" s="77" t="s">
        <v>34</v>
      </c>
      <c r="C21" s="116" t="s">
        <v>84</v>
      </c>
      <c r="D21" s="117">
        <v>0</v>
      </c>
      <c r="E21" s="117">
        <v>0</v>
      </c>
    </row>
    <row r="22" spans="1:5" ht="12.75">
      <c r="A22" s="77" t="s">
        <v>47</v>
      </c>
      <c r="B22" s="77" t="s">
        <v>45</v>
      </c>
      <c r="C22" s="116" t="s">
        <v>84</v>
      </c>
      <c r="D22" s="78"/>
      <c r="E22" s="78"/>
    </row>
    <row r="23" spans="1:5" ht="33.75" customHeight="1">
      <c r="A23" s="211" t="s">
        <v>134</v>
      </c>
      <c r="B23" s="212"/>
      <c r="C23" s="212"/>
      <c r="D23" s="212"/>
      <c r="E23" s="213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="90" zoomScaleNormal="82" zoomScaleSheetLayoutView="90" zoomScalePageLayoutView="0" workbookViewId="0" topLeftCell="B31">
      <selection activeCell="C50" sqref="C50:E5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54.710937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4.8515625" style="0" customWidth="1"/>
    <col min="16" max="16" width="18.7109375" style="0" customWidth="1"/>
  </cols>
  <sheetData>
    <row r="1" spans="1:10" ht="13.5" customHeight="1">
      <c r="A1" s="1"/>
      <c r="B1" s="34"/>
      <c r="C1" s="34"/>
      <c r="D1" s="34"/>
      <c r="E1" s="34"/>
      <c r="F1" s="33"/>
      <c r="G1" s="33"/>
      <c r="H1" s="33"/>
      <c r="I1" s="33"/>
      <c r="J1" s="1"/>
    </row>
    <row r="2" spans="1:13" ht="13.5" customHeight="1">
      <c r="A2" s="1"/>
      <c r="B2" s="298" t="s">
        <v>60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6" ht="17.25" customHeight="1">
      <c r="A3" s="1"/>
      <c r="J3" s="1"/>
      <c r="P3" s="53" t="s">
        <v>61</v>
      </c>
    </row>
    <row r="4" spans="1:18" ht="25.5" customHeight="1">
      <c r="A4" s="1"/>
      <c r="B4" s="32" t="s">
        <v>59</v>
      </c>
      <c r="C4" s="289" t="s">
        <v>23</v>
      </c>
      <c r="D4" s="289"/>
      <c r="E4" s="289"/>
      <c r="F4" s="304" t="s">
        <v>70</v>
      </c>
      <c r="G4" s="305"/>
      <c r="H4" s="306"/>
      <c r="I4" s="299" t="s">
        <v>25</v>
      </c>
      <c r="J4" s="300"/>
      <c r="K4" s="300"/>
      <c r="L4" s="300"/>
      <c r="M4" s="300"/>
      <c r="N4" s="299" t="s">
        <v>26</v>
      </c>
      <c r="O4" s="300"/>
      <c r="P4" s="300"/>
      <c r="Q4" s="39"/>
      <c r="R4" s="39"/>
    </row>
    <row r="5" spans="1:16" ht="25.5" customHeight="1">
      <c r="A5" s="1"/>
      <c r="B5" s="32"/>
      <c r="C5" s="289"/>
      <c r="D5" s="289"/>
      <c r="E5" s="289"/>
      <c r="F5" s="31" t="s">
        <v>2</v>
      </c>
      <c r="G5" s="31" t="s">
        <v>58</v>
      </c>
      <c r="H5" s="31" t="s">
        <v>4</v>
      </c>
      <c r="I5" s="30" t="s">
        <v>2</v>
      </c>
      <c r="J5" s="30" t="s">
        <v>58</v>
      </c>
      <c r="K5" s="30" t="s">
        <v>57</v>
      </c>
      <c r="L5" s="30" t="s">
        <v>3</v>
      </c>
      <c r="M5" s="30" t="s">
        <v>4</v>
      </c>
      <c r="N5" s="29" t="s">
        <v>2</v>
      </c>
      <c r="O5" s="29" t="s">
        <v>58</v>
      </c>
      <c r="P5" s="28" t="s">
        <v>4</v>
      </c>
    </row>
    <row r="6" spans="2:16" ht="13.5" customHeight="1">
      <c r="B6" s="27" t="s">
        <v>54</v>
      </c>
      <c r="C6" s="290">
        <v>2</v>
      </c>
      <c r="D6" s="291"/>
      <c r="E6" s="292"/>
      <c r="F6" s="26">
        <v>3</v>
      </c>
      <c r="G6" s="26">
        <v>4</v>
      </c>
      <c r="H6" s="26">
        <v>5</v>
      </c>
      <c r="I6" s="26">
        <v>6</v>
      </c>
      <c r="J6" s="26" t="s">
        <v>56</v>
      </c>
      <c r="K6" s="26" t="s">
        <v>55</v>
      </c>
      <c r="L6" s="26">
        <v>7</v>
      </c>
      <c r="M6" s="26">
        <v>8</v>
      </c>
      <c r="N6" s="24">
        <v>9</v>
      </c>
      <c r="O6" s="24">
        <v>10</v>
      </c>
      <c r="P6" s="24">
        <v>11</v>
      </c>
    </row>
    <row r="7" spans="2:16" ht="13.5" customHeight="1">
      <c r="B7" s="295" t="s">
        <v>64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7"/>
    </row>
    <row r="8" spans="2:16" ht="13.5" customHeight="1">
      <c r="B8" s="243" t="str">
        <f>'5.1.'!C22</f>
        <v>Здійснення департаментом соціальної політики Черкаської міської ради наданих законодавством повноважень у сфері соціального захисту населення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</row>
    <row r="9" spans="1:16" ht="13.5" customHeight="1">
      <c r="A9" s="1"/>
      <c r="B9" s="125" t="s">
        <v>54</v>
      </c>
      <c r="C9" s="307" t="s">
        <v>53</v>
      </c>
      <c r="D9" s="308"/>
      <c r="E9" s="308"/>
      <c r="F9" s="97"/>
      <c r="G9" s="57"/>
      <c r="H9" s="23" t="s">
        <v>49</v>
      </c>
      <c r="I9" s="93"/>
      <c r="J9" s="93"/>
      <c r="K9" s="93"/>
      <c r="L9" s="93"/>
      <c r="M9" s="93"/>
      <c r="N9" s="94"/>
      <c r="O9" s="94"/>
      <c r="P9" s="94"/>
    </row>
    <row r="10" spans="1:16" ht="15.75" customHeight="1">
      <c r="A10" s="1"/>
      <c r="B10" s="5" t="s">
        <v>49</v>
      </c>
      <c r="C10" s="272" t="s">
        <v>135</v>
      </c>
      <c r="D10" s="268"/>
      <c r="E10" s="268"/>
      <c r="F10" s="95">
        <v>170</v>
      </c>
      <c r="G10" s="95"/>
      <c r="H10" s="95">
        <v>170</v>
      </c>
      <c r="I10" s="96">
        <v>169</v>
      </c>
      <c r="J10" s="96">
        <v>91</v>
      </c>
      <c r="K10" s="96">
        <v>91</v>
      </c>
      <c r="L10" s="96">
        <v>0</v>
      </c>
      <c r="M10" s="96">
        <v>169</v>
      </c>
      <c r="N10" s="96">
        <f>I10-F10</f>
        <v>-1</v>
      </c>
      <c r="O10" s="96">
        <f>L10-G10</f>
        <v>0</v>
      </c>
      <c r="P10" s="96">
        <f>M10-H10</f>
        <v>-1</v>
      </c>
    </row>
    <row r="11" spans="1:16" ht="17.25" customHeight="1">
      <c r="A11" s="1"/>
      <c r="B11" s="5"/>
      <c r="C11" s="272" t="s">
        <v>136</v>
      </c>
      <c r="D11" s="268"/>
      <c r="E11" s="268"/>
      <c r="F11" s="95">
        <v>18</v>
      </c>
      <c r="G11" s="95"/>
      <c r="H11" s="95">
        <v>18</v>
      </c>
      <c r="I11" s="96">
        <v>18</v>
      </c>
      <c r="J11" s="96">
        <v>81</v>
      </c>
      <c r="K11" s="96">
        <v>81</v>
      </c>
      <c r="L11" s="96">
        <v>0</v>
      </c>
      <c r="M11" s="96">
        <v>18</v>
      </c>
      <c r="N11" s="96">
        <f aca="true" t="shared" si="0" ref="N11:N19">I11-F11</f>
        <v>0</v>
      </c>
      <c r="O11" s="96">
        <f>L11-G11</f>
        <v>0</v>
      </c>
      <c r="P11" s="96">
        <f>M11-H11</f>
        <v>0</v>
      </c>
    </row>
    <row r="12" spans="1:16" ht="14.25" customHeight="1">
      <c r="A12" s="1"/>
      <c r="B12" s="5"/>
      <c r="C12" s="268" t="s">
        <v>137</v>
      </c>
      <c r="D12" s="268"/>
      <c r="E12" s="268"/>
      <c r="F12" s="95">
        <v>2</v>
      </c>
      <c r="G12" s="95"/>
      <c r="H12" s="95">
        <v>2</v>
      </c>
      <c r="I12" s="96">
        <v>2</v>
      </c>
      <c r="J12" s="96"/>
      <c r="K12" s="96"/>
      <c r="L12" s="96"/>
      <c r="M12" s="96">
        <v>2</v>
      </c>
      <c r="N12" s="96">
        <f t="shared" si="0"/>
        <v>0</v>
      </c>
      <c r="O12" s="96">
        <f aca="true" t="shared" si="1" ref="O12:O18">L12-G12</f>
        <v>0</v>
      </c>
      <c r="P12" s="96">
        <f aca="true" t="shared" si="2" ref="P12:P18">M12-H12</f>
        <v>0</v>
      </c>
    </row>
    <row r="13" spans="1:16" ht="15.75" customHeight="1">
      <c r="A13" s="1"/>
      <c r="B13" s="5"/>
      <c r="C13" s="268" t="s">
        <v>138</v>
      </c>
      <c r="D13" s="268"/>
      <c r="E13" s="268"/>
      <c r="F13" s="95">
        <v>1</v>
      </c>
      <c r="G13" s="95"/>
      <c r="H13" s="95">
        <v>1</v>
      </c>
      <c r="I13" s="96">
        <v>1</v>
      </c>
      <c r="J13" s="96"/>
      <c r="K13" s="96"/>
      <c r="L13" s="96"/>
      <c r="M13" s="96">
        <v>1</v>
      </c>
      <c r="N13" s="96">
        <f t="shared" si="0"/>
        <v>0</v>
      </c>
      <c r="O13" s="96">
        <f t="shared" si="1"/>
        <v>0</v>
      </c>
      <c r="P13" s="96">
        <f t="shared" si="2"/>
        <v>0</v>
      </c>
    </row>
    <row r="14" spans="1:16" ht="15.75" customHeight="1">
      <c r="A14" s="1"/>
      <c r="B14" s="5"/>
      <c r="C14" s="268" t="s">
        <v>139</v>
      </c>
      <c r="D14" s="268"/>
      <c r="E14" s="268"/>
      <c r="F14" s="95">
        <v>4</v>
      </c>
      <c r="G14" s="95"/>
      <c r="H14" s="95">
        <v>4</v>
      </c>
      <c r="I14" s="96">
        <v>4</v>
      </c>
      <c r="J14" s="96"/>
      <c r="K14" s="96"/>
      <c r="L14" s="96"/>
      <c r="M14" s="96">
        <v>4</v>
      </c>
      <c r="N14" s="96">
        <f t="shared" si="0"/>
        <v>0</v>
      </c>
      <c r="O14" s="96">
        <f t="shared" si="1"/>
        <v>0</v>
      </c>
      <c r="P14" s="96">
        <f t="shared" si="2"/>
        <v>0</v>
      </c>
    </row>
    <row r="15" spans="1:16" ht="30" customHeight="1">
      <c r="A15" s="1"/>
      <c r="B15" s="5"/>
      <c r="C15" s="268" t="s">
        <v>140</v>
      </c>
      <c r="D15" s="268"/>
      <c r="E15" s="268"/>
      <c r="F15" s="95">
        <v>10</v>
      </c>
      <c r="G15" s="95"/>
      <c r="H15" s="95">
        <v>10</v>
      </c>
      <c r="I15" s="96">
        <v>10</v>
      </c>
      <c r="J15" s="96">
        <v>10</v>
      </c>
      <c r="K15" s="96">
        <v>10</v>
      </c>
      <c r="L15" s="96">
        <v>0</v>
      </c>
      <c r="M15" s="96">
        <v>10</v>
      </c>
      <c r="N15" s="96">
        <f t="shared" si="0"/>
        <v>0</v>
      </c>
      <c r="O15" s="96">
        <f t="shared" si="1"/>
        <v>0</v>
      </c>
      <c r="P15" s="96">
        <f t="shared" si="2"/>
        <v>0</v>
      </c>
    </row>
    <row r="16" spans="1:16" ht="16.5" customHeight="1">
      <c r="A16" s="1"/>
      <c r="B16" s="5"/>
      <c r="C16" s="268" t="s">
        <v>141</v>
      </c>
      <c r="D16" s="268"/>
      <c r="E16" s="268"/>
      <c r="F16" s="95">
        <v>48</v>
      </c>
      <c r="G16" s="95"/>
      <c r="H16" s="95">
        <v>48</v>
      </c>
      <c r="I16" s="96">
        <v>48</v>
      </c>
      <c r="J16" s="96">
        <v>10</v>
      </c>
      <c r="K16" s="96">
        <v>10</v>
      </c>
      <c r="L16" s="96">
        <v>0</v>
      </c>
      <c r="M16" s="96">
        <v>48</v>
      </c>
      <c r="N16" s="96">
        <f t="shared" si="0"/>
        <v>0</v>
      </c>
      <c r="O16" s="96">
        <f t="shared" si="1"/>
        <v>0</v>
      </c>
      <c r="P16" s="96">
        <f t="shared" si="2"/>
        <v>0</v>
      </c>
    </row>
    <row r="17" spans="1:16" ht="30" customHeight="1" hidden="1">
      <c r="A17" s="1"/>
      <c r="B17" s="5"/>
      <c r="C17" s="268"/>
      <c r="D17" s="268"/>
      <c r="E17" s="268"/>
      <c r="F17" s="95"/>
      <c r="G17" s="95"/>
      <c r="H17" s="95">
        <v>2</v>
      </c>
      <c r="I17" s="96">
        <v>10</v>
      </c>
      <c r="J17" s="96">
        <v>10</v>
      </c>
      <c r="K17" s="96">
        <v>10</v>
      </c>
      <c r="L17" s="96">
        <v>10</v>
      </c>
      <c r="M17" s="96">
        <v>10</v>
      </c>
      <c r="N17" s="96">
        <f t="shared" si="0"/>
        <v>10</v>
      </c>
      <c r="O17" s="96">
        <f t="shared" si="1"/>
        <v>10</v>
      </c>
      <c r="P17" s="96">
        <f t="shared" si="2"/>
        <v>8</v>
      </c>
    </row>
    <row r="18" spans="1:16" ht="15.75" customHeight="1">
      <c r="A18" s="1"/>
      <c r="B18" s="5"/>
      <c r="C18" s="268" t="s">
        <v>142</v>
      </c>
      <c r="D18" s="268"/>
      <c r="E18" s="268"/>
      <c r="F18" s="95">
        <v>10</v>
      </c>
      <c r="G18" s="95"/>
      <c r="H18" s="95">
        <v>10</v>
      </c>
      <c r="I18" s="96">
        <v>10</v>
      </c>
      <c r="J18" s="96">
        <v>10</v>
      </c>
      <c r="K18" s="96">
        <v>10</v>
      </c>
      <c r="L18" s="96">
        <v>0</v>
      </c>
      <c r="M18" s="96">
        <v>10</v>
      </c>
      <c r="N18" s="96">
        <f t="shared" si="0"/>
        <v>0</v>
      </c>
      <c r="O18" s="96">
        <f t="shared" si="1"/>
        <v>0</v>
      </c>
      <c r="P18" s="96">
        <f t="shared" si="2"/>
        <v>0</v>
      </c>
    </row>
    <row r="19" spans="1:16" ht="19.5" customHeight="1">
      <c r="A19" s="1"/>
      <c r="B19" s="5"/>
      <c r="C19" s="268" t="s">
        <v>143</v>
      </c>
      <c r="D19" s="268"/>
      <c r="E19" s="268"/>
      <c r="F19" s="95">
        <v>2</v>
      </c>
      <c r="G19" s="95">
        <v>0</v>
      </c>
      <c r="H19" s="95">
        <v>2</v>
      </c>
      <c r="I19" s="96">
        <v>2</v>
      </c>
      <c r="J19" s="96">
        <v>10</v>
      </c>
      <c r="K19" s="96">
        <v>10</v>
      </c>
      <c r="L19" s="96">
        <v>0</v>
      </c>
      <c r="M19" s="96">
        <v>2</v>
      </c>
      <c r="N19" s="96">
        <f t="shared" si="0"/>
        <v>0</v>
      </c>
      <c r="O19" s="96">
        <f>L19-G19</f>
        <v>0</v>
      </c>
      <c r="P19" s="96">
        <f>M19-H19</f>
        <v>0</v>
      </c>
    </row>
    <row r="20" spans="1:16" ht="14.25" customHeight="1">
      <c r="A20" s="1"/>
      <c r="B20" s="69"/>
      <c r="C20" s="293" t="s">
        <v>197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</row>
    <row r="21" spans="1:16" ht="14.25" customHeight="1">
      <c r="A21" s="1"/>
      <c r="B21" s="301" t="s">
        <v>194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3"/>
    </row>
    <row r="22" spans="1:16" ht="13.5" customHeight="1">
      <c r="A22" s="1"/>
      <c r="B22" s="21" t="s">
        <v>52</v>
      </c>
      <c r="C22" s="285" t="s">
        <v>51</v>
      </c>
      <c r="D22" s="286"/>
      <c r="E22" s="286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8"/>
    </row>
    <row r="23" spans="1:16" ht="24.75" customHeight="1">
      <c r="A23" s="1"/>
      <c r="B23" s="5"/>
      <c r="C23" s="268" t="s">
        <v>144</v>
      </c>
      <c r="D23" s="268"/>
      <c r="E23" s="268"/>
      <c r="F23" s="126">
        <v>28779</v>
      </c>
      <c r="G23" s="98"/>
      <c r="H23" s="126">
        <f aca="true" t="shared" si="3" ref="H23:H37">F23</f>
        <v>28779</v>
      </c>
      <c r="I23" s="98">
        <v>27279</v>
      </c>
      <c r="J23" s="98"/>
      <c r="K23" s="98">
        <v>689</v>
      </c>
      <c r="L23" s="96"/>
      <c r="M23" s="98">
        <f aca="true" t="shared" si="4" ref="M23:M35">I23</f>
        <v>27279</v>
      </c>
      <c r="N23" s="96">
        <f aca="true" t="shared" si="5" ref="N23:N35">I23-F23</f>
        <v>-1500</v>
      </c>
      <c r="O23" s="96">
        <f>L23-G23</f>
        <v>0</v>
      </c>
      <c r="P23" s="96">
        <f aca="true" t="shared" si="6" ref="P23:P35">N23</f>
        <v>-1500</v>
      </c>
    </row>
    <row r="24" spans="1:16" ht="24.75" customHeight="1">
      <c r="A24" s="1"/>
      <c r="B24" s="5"/>
      <c r="C24" s="270" t="s">
        <v>198</v>
      </c>
      <c r="D24" s="271"/>
      <c r="E24" s="272"/>
      <c r="F24" s="126">
        <v>407</v>
      </c>
      <c r="G24" s="98"/>
      <c r="H24" s="126">
        <v>407</v>
      </c>
      <c r="I24" s="98">
        <v>407</v>
      </c>
      <c r="J24" s="98"/>
      <c r="K24" s="98"/>
      <c r="L24" s="96"/>
      <c r="M24" s="98">
        <v>407</v>
      </c>
      <c r="N24" s="96">
        <v>0</v>
      </c>
      <c r="O24" s="96"/>
      <c r="P24" s="96">
        <v>0</v>
      </c>
    </row>
    <row r="25" spans="1:16" ht="18" customHeight="1">
      <c r="A25" s="1"/>
      <c r="B25" s="5"/>
      <c r="C25" s="268" t="s">
        <v>145</v>
      </c>
      <c r="D25" s="268"/>
      <c r="E25" s="268"/>
      <c r="F25" s="126">
        <v>423</v>
      </c>
      <c r="G25" s="98"/>
      <c r="H25" s="126">
        <f t="shared" si="3"/>
        <v>423</v>
      </c>
      <c r="I25" s="98">
        <v>924</v>
      </c>
      <c r="J25" s="98"/>
      <c r="K25" s="98"/>
      <c r="L25" s="96"/>
      <c r="M25" s="98">
        <f t="shared" si="4"/>
        <v>924</v>
      </c>
      <c r="N25" s="96">
        <f t="shared" si="5"/>
        <v>501</v>
      </c>
      <c r="O25" s="96"/>
      <c r="P25" s="96">
        <f t="shared" si="6"/>
        <v>501</v>
      </c>
    </row>
    <row r="26" spans="1:25" ht="18" customHeight="1">
      <c r="A26" s="1"/>
      <c r="B26" s="5"/>
      <c r="C26" s="268" t="s">
        <v>146</v>
      </c>
      <c r="D26" s="268"/>
      <c r="E26" s="268"/>
      <c r="F26" s="126">
        <v>423</v>
      </c>
      <c r="G26" s="98"/>
      <c r="H26" s="126">
        <f t="shared" si="3"/>
        <v>423</v>
      </c>
      <c r="I26" s="98">
        <v>924</v>
      </c>
      <c r="J26" s="98"/>
      <c r="K26" s="98"/>
      <c r="L26" s="96"/>
      <c r="M26" s="98">
        <f t="shared" si="4"/>
        <v>924</v>
      </c>
      <c r="N26" s="96">
        <f t="shared" si="5"/>
        <v>501</v>
      </c>
      <c r="O26" s="96"/>
      <c r="P26" s="96">
        <f t="shared" si="6"/>
        <v>501</v>
      </c>
      <c r="S26" s="38"/>
      <c r="T26" s="38"/>
      <c r="U26" s="38"/>
      <c r="V26" s="38"/>
      <c r="W26" s="38"/>
      <c r="X26" s="38"/>
      <c r="Y26" s="38"/>
    </row>
    <row r="27" spans="1:25" ht="24" customHeight="1">
      <c r="A27" s="1"/>
      <c r="B27" s="5"/>
      <c r="C27" s="268" t="s">
        <v>147</v>
      </c>
      <c r="D27" s="268"/>
      <c r="E27" s="268"/>
      <c r="F27" s="126">
        <v>172</v>
      </c>
      <c r="G27" s="98"/>
      <c r="H27" s="126">
        <f t="shared" si="3"/>
        <v>172</v>
      </c>
      <c r="I27" s="98">
        <v>172</v>
      </c>
      <c r="J27" s="98"/>
      <c r="K27" s="98"/>
      <c r="L27" s="96"/>
      <c r="M27" s="98">
        <f t="shared" si="4"/>
        <v>172</v>
      </c>
      <c r="N27" s="96">
        <f t="shared" si="5"/>
        <v>0</v>
      </c>
      <c r="O27" s="96"/>
      <c r="P27" s="96">
        <f t="shared" si="6"/>
        <v>0</v>
      </c>
      <c r="S27" s="38"/>
      <c r="T27" s="38"/>
      <c r="U27" s="262"/>
      <c r="V27" s="262"/>
      <c r="W27" s="259"/>
      <c r="X27" s="259"/>
      <c r="Y27" s="38"/>
    </row>
    <row r="28" spans="1:25" ht="18" customHeight="1">
      <c r="A28" s="1"/>
      <c r="B28" s="5"/>
      <c r="C28" s="268" t="s">
        <v>148</v>
      </c>
      <c r="D28" s="268"/>
      <c r="E28" s="268"/>
      <c r="F28" s="126">
        <v>24</v>
      </c>
      <c r="G28" s="98"/>
      <c r="H28" s="126">
        <f t="shared" si="3"/>
        <v>24</v>
      </c>
      <c r="I28" s="98">
        <v>3</v>
      </c>
      <c r="J28" s="98"/>
      <c r="K28" s="98"/>
      <c r="L28" s="96"/>
      <c r="M28" s="98">
        <f t="shared" si="4"/>
        <v>3</v>
      </c>
      <c r="N28" s="96">
        <f t="shared" si="5"/>
        <v>-21</v>
      </c>
      <c r="O28" s="96"/>
      <c r="P28" s="96">
        <f t="shared" si="6"/>
        <v>-21</v>
      </c>
      <c r="S28" s="38"/>
      <c r="T28" s="38"/>
      <c r="U28" s="262"/>
      <c r="V28" s="262"/>
      <c r="W28" s="259"/>
      <c r="X28" s="259"/>
      <c r="Y28" s="38"/>
    </row>
    <row r="29" spans="1:25" ht="20.25" customHeight="1">
      <c r="A29" s="1"/>
      <c r="B29" s="5"/>
      <c r="C29" s="268" t="s">
        <v>149</v>
      </c>
      <c r="D29" s="268"/>
      <c r="E29" s="268"/>
      <c r="F29" s="126">
        <v>200</v>
      </c>
      <c r="G29" s="98"/>
      <c r="H29" s="126">
        <f t="shared" si="3"/>
        <v>200</v>
      </c>
      <c r="I29" s="98">
        <v>188</v>
      </c>
      <c r="J29" s="98"/>
      <c r="K29" s="98"/>
      <c r="L29" s="96"/>
      <c r="M29" s="98">
        <f t="shared" si="4"/>
        <v>188</v>
      </c>
      <c r="N29" s="96">
        <f t="shared" si="5"/>
        <v>-12</v>
      </c>
      <c r="O29" s="96"/>
      <c r="P29" s="96">
        <f t="shared" si="6"/>
        <v>-12</v>
      </c>
      <c r="S29" s="38"/>
      <c r="T29" s="38"/>
      <c r="U29" s="263"/>
      <c r="V29" s="263"/>
      <c r="W29" s="259"/>
      <c r="X29" s="259"/>
      <c r="Y29" s="38"/>
    </row>
    <row r="30" spans="1:25" ht="18" customHeight="1">
      <c r="A30" s="1"/>
      <c r="B30" s="5"/>
      <c r="C30" s="268" t="s">
        <v>150</v>
      </c>
      <c r="D30" s="268"/>
      <c r="E30" s="268"/>
      <c r="F30" s="126">
        <v>33664</v>
      </c>
      <c r="G30" s="98"/>
      <c r="H30" s="126">
        <f t="shared" si="3"/>
        <v>33664</v>
      </c>
      <c r="I30" s="98">
        <v>56033</v>
      </c>
      <c r="J30" s="98"/>
      <c r="K30" s="98"/>
      <c r="L30" s="96"/>
      <c r="M30" s="98">
        <f t="shared" si="4"/>
        <v>56033</v>
      </c>
      <c r="N30" s="96">
        <f t="shared" si="5"/>
        <v>22369</v>
      </c>
      <c r="O30" s="96"/>
      <c r="P30" s="96">
        <f t="shared" si="6"/>
        <v>22369</v>
      </c>
      <c r="S30" s="38"/>
      <c r="T30" s="38"/>
      <c r="U30" s="263"/>
      <c r="V30" s="263"/>
      <c r="W30" s="259"/>
      <c r="X30" s="259"/>
      <c r="Y30" s="38"/>
    </row>
    <row r="31" spans="1:25" ht="23.25" customHeight="1">
      <c r="A31" s="1"/>
      <c r="B31" s="5"/>
      <c r="C31" s="268" t="s">
        <v>151</v>
      </c>
      <c r="D31" s="268"/>
      <c r="E31" s="268"/>
      <c r="F31" s="126">
        <v>216720</v>
      </c>
      <c r="G31" s="98"/>
      <c r="H31" s="126">
        <f t="shared" si="3"/>
        <v>216720</v>
      </c>
      <c r="I31" s="98">
        <v>355098</v>
      </c>
      <c r="J31" s="98"/>
      <c r="K31" s="98"/>
      <c r="L31" s="96"/>
      <c r="M31" s="98">
        <f t="shared" si="4"/>
        <v>355098</v>
      </c>
      <c r="N31" s="96">
        <f t="shared" si="5"/>
        <v>138378</v>
      </c>
      <c r="O31" s="96"/>
      <c r="P31" s="96">
        <f t="shared" si="6"/>
        <v>138378</v>
      </c>
      <c r="S31" s="38"/>
      <c r="T31" s="38"/>
      <c r="U31" s="263"/>
      <c r="V31" s="263"/>
      <c r="W31" s="259"/>
      <c r="X31" s="259"/>
      <c r="Y31" s="38"/>
    </row>
    <row r="32" spans="1:25" ht="25.5" customHeight="1">
      <c r="A32" s="1"/>
      <c r="B32" s="5"/>
      <c r="C32" s="268" t="s">
        <v>152</v>
      </c>
      <c r="D32" s="268"/>
      <c r="E32" s="268"/>
      <c r="F32" s="126">
        <v>39395</v>
      </c>
      <c r="G32" s="98"/>
      <c r="H32" s="126">
        <f t="shared" si="3"/>
        <v>39395</v>
      </c>
      <c r="I32" s="98">
        <v>20294</v>
      </c>
      <c r="J32" s="98"/>
      <c r="K32" s="98"/>
      <c r="L32" s="96"/>
      <c r="M32" s="98">
        <f t="shared" si="4"/>
        <v>20294</v>
      </c>
      <c r="N32" s="96">
        <f t="shared" si="5"/>
        <v>-19101</v>
      </c>
      <c r="O32" s="96"/>
      <c r="P32" s="96">
        <f t="shared" si="6"/>
        <v>-19101</v>
      </c>
      <c r="S32" s="38"/>
      <c r="T32" s="38"/>
      <c r="U32" s="260"/>
      <c r="V32" s="261"/>
      <c r="W32" s="259"/>
      <c r="X32" s="259"/>
      <c r="Y32" s="38"/>
    </row>
    <row r="33" spans="1:25" ht="27.75" customHeight="1">
      <c r="A33" s="1"/>
      <c r="B33" s="5"/>
      <c r="C33" s="268" t="s">
        <v>153</v>
      </c>
      <c r="D33" s="268"/>
      <c r="E33" s="268"/>
      <c r="F33" s="126">
        <v>25734</v>
      </c>
      <c r="G33" s="98"/>
      <c r="H33" s="126">
        <f t="shared" si="3"/>
        <v>25734</v>
      </c>
      <c r="I33" s="98">
        <v>27996</v>
      </c>
      <c r="J33" s="98"/>
      <c r="K33" s="98"/>
      <c r="L33" s="96"/>
      <c r="M33" s="98">
        <f t="shared" si="4"/>
        <v>27996</v>
      </c>
      <c r="N33" s="96">
        <f t="shared" si="5"/>
        <v>2262</v>
      </c>
      <c r="O33" s="96"/>
      <c r="P33" s="96">
        <f t="shared" si="6"/>
        <v>2262</v>
      </c>
      <c r="S33" s="38"/>
      <c r="T33" s="38"/>
      <c r="U33" s="260"/>
      <c r="V33" s="261"/>
      <c r="W33" s="259"/>
      <c r="X33" s="259"/>
      <c r="Y33" s="38"/>
    </row>
    <row r="34" spans="1:25" ht="24.75" customHeight="1">
      <c r="A34" s="1"/>
      <c r="B34" s="5"/>
      <c r="C34" s="268" t="s">
        <v>154</v>
      </c>
      <c r="D34" s="268"/>
      <c r="E34" s="268"/>
      <c r="F34" s="145">
        <v>1838</v>
      </c>
      <c r="G34" s="145"/>
      <c r="H34" s="145">
        <f t="shared" si="3"/>
        <v>1838</v>
      </c>
      <c r="I34" s="145">
        <v>4422.3</v>
      </c>
      <c r="J34" s="145"/>
      <c r="K34" s="145"/>
      <c r="L34" s="146"/>
      <c r="M34" s="145">
        <f t="shared" si="4"/>
        <v>4422.3</v>
      </c>
      <c r="N34" s="146">
        <f t="shared" si="5"/>
        <v>2584.3</v>
      </c>
      <c r="O34" s="146"/>
      <c r="P34" s="146">
        <f t="shared" si="6"/>
        <v>2584.3</v>
      </c>
      <c r="S34" s="38"/>
      <c r="T34" s="38"/>
      <c r="U34" s="260"/>
      <c r="V34" s="261"/>
      <c r="W34" s="259"/>
      <c r="X34" s="259"/>
      <c r="Y34" s="38"/>
    </row>
    <row r="35" spans="1:28" ht="27" customHeight="1">
      <c r="A35" s="1"/>
      <c r="B35" s="5"/>
      <c r="C35" s="268" t="s">
        <v>155</v>
      </c>
      <c r="D35" s="268"/>
      <c r="E35" s="268"/>
      <c r="F35" s="126">
        <v>200</v>
      </c>
      <c r="G35" s="98"/>
      <c r="H35" s="126">
        <f t="shared" si="3"/>
        <v>200</v>
      </c>
      <c r="I35" s="98">
        <v>200</v>
      </c>
      <c r="J35" s="98"/>
      <c r="K35" s="98"/>
      <c r="L35" s="96"/>
      <c r="M35" s="98">
        <f t="shared" si="4"/>
        <v>200</v>
      </c>
      <c r="N35" s="96">
        <f t="shared" si="5"/>
        <v>0</v>
      </c>
      <c r="O35" s="96"/>
      <c r="P35" s="96">
        <f t="shared" si="6"/>
        <v>0</v>
      </c>
      <c r="S35" s="38"/>
      <c r="T35" s="38"/>
      <c r="U35" s="260"/>
      <c r="V35" s="261"/>
      <c r="W35" s="259"/>
      <c r="X35" s="259"/>
      <c r="Y35" s="38"/>
      <c r="Z35" s="38"/>
      <c r="AA35" s="38"/>
      <c r="AB35" s="38"/>
    </row>
    <row r="36" spans="1:28" ht="45" customHeight="1" hidden="1">
      <c r="A36" s="1"/>
      <c r="B36" s="5"/>
      <c r="C36" s="119"/>
      <c r="D36" s="120"/>
      <c r="E36" s="121"/>
      <c r="F36" s="98"/>
      <c r="G36" s="98"/>
      <c r="H36" s="126">
        <f t="shared" si="3"/>
        <v>0</v>
      </c>
      <c r="I36" s="98"/>
      <c r="J36" s="98"/>
      <c r="K36" s="98"/>
      <c r="L36" s="96"/>
      <c r="M36" s="98"/>
      <c r="N36" s="96"/>
      <c r="O36" s="96"/>
      <c r="P36" s="96"/>
      <c r="S36" s="38"/>
      <c r="T36" s="38"/>
      <c r="U36" s="260"/>
      <c r="V36" s="261"/>
      <c r="W36" s="259"/>
      <c r="X36" s="259"/>
      <c r="Y36" s="38"/>
      <c r="Z36" s="38"/>
      <c r="AA36" s="38"/>
      <c r="AB36" s="38"/>
    </row>
    <row r="37" spans="1:28" ht="27.75" customHeight="1" hidden="1">
      <c r="A37" s="1"/>
      <c r="B37" s="5"/>
      <c r="C37" s="277"/>
      <c r="D37" s="278"/>
      <c r="E37" s="279"/>
      <c r="F37" s="98"/>
      <c r="G37" s="98"/>
      <c r="H37" s="126">
        <f t="shared" si="3"/>
        <v>0</v>
      </c>
      <c r="I37" s="99"/>
      <c r="J37" s="99"/>
      <c r="K37" s="99">
        <v>24982</v>
      </c>
      <c r="L37" s="96"/>
      <c r="M37" s="98"/>
      <c r="N37" s="96"/>
      <c r="O37" s="96">
        <f>L37-G37</f>
        <v>0</v>
      </c>
      <c r="P37" s="96">
        <f>M37-H37</f>
        <v>0</v>
      </c>
      <c r="S37" s="38"/>
      <c r="T37" s="38"/>
      <c r="U37" s="260"/>
      <c r="V37" s="261"/>
      <c r="W37" s="259"/>
      <c r="X37" s="259"/>
      <c r="Y37" s="38"/>
      <c r="Z37" s="38"/>
      <c r="AA37" s="38"/>
      <c r="AB37" s="38"/>
    </row>
    <row r="38" spans="1:28" ht="56.25" customHeight="1">
      <c r="A38" s="1"/>
      <c r="B38" s="311" t="s">
        <v>199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3"/>
      <c r="S38" s="38"/>
      <c r="T38" s="38"/>
      <c r="U38" s="260"/>
      <c r="V38" s="261"/>
      <c r="W38" s="259"/>
      <c r="X38" s="259"/>
      <c r="Y38" s="38"/>
      <c r="Z38" s="38"/>
      <c r="AA38" s="38"/>
      <c r="AB38" s="38"/>
    </row>
    <row r="39" spans="1:28" ht="20.25" customHeight="1">
      <c r="A39" s="1"/>
      <c r="B39" s="68">
        <v>3</v>
      </c>
      <c r="C39" s="266" t="s">
        <v>50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S39" s="38"/>
      <c r="T39" s="38"/>
      <c r="U39" s="260"/>
      <c r="V39" s="261"/>
      <c r="W39" s="259"/>
      <c r="X39" s="259"/>
      <c r="Y39" s="38"/>
      <c r="Z39" s="38"/>
      <c r="AA39" s="38"/>
      <c r="AB39" s="38"/>
    </row>
    <row r="40" spans="1:28" ht="21.75" customHeight="1">
      <c r="A40" s="1"/>
      <c r="B40" s="101"/>
      <c r="C40" s="280" t="s">
        <v>200</v>
      </c>
      <c r="D40" s="281"/>
      <c r="E40" s="282"/>
      <c r="F40" s="103">
        <v>169</v>
      </c>
      <c r="G40" s="90"/>
      <c r="H40" s="106">
        <f>F40+G40</f>
        <v>169</v>
      </c>
      <c r="I40" s="250">
        <v>169</v>
      </c>
      <c r="J40" s="250"/>
      <c r="K40" s="122"/>
      <c r="L40" s="122"/>
      <c r="M40" s="148">
        <f>I40</f>
        <v>169</v>
      </c>
      <c r="N40" s="147">
        <f>I40-F40</f>
        <v>0</v>
      </c>
      <c r="O40" s="147"/>
      <c r="P40" s="147">
        <f>N40</f>
        <v>0</v>
      </c>
      <c r="Q40" s="67"/>
      <c r="R40" s="67"/>
      <c r="S40" s="67"/>
      <c r="U40" s="38"/>
      <c r="V40" s="38"/>
      <c r="W40" s="38"/>
      <c r="X40" s="38"/>
      <c r="Y40" s="38"/>
      <c r="Z40" s="38"/>
      <c r="AA40" s="38"/>
      <c r="AB40" s="38"/>
    </row>
    <row r="41" spans="1:28" ht="21.75" customHeight="1">
      <c r="A41" s="1"/>
      <c r="B41" s="101"/>
      <c r="C41" s="253" t="s">
        <v>201</v>
      </c>
      <c r="D41" s="254"/>
      <c r="E41" s="255"/>
      <c r="F41" s="103">
        <v>106</v>
      </c>
      <c r="G41" s="90"/>
      <c r="H41" s="106">
        <v>106</v>
      </c>
      <c r="I41" s="164">
        <v>106</v>
      </c>
      <c r="J41" s="164"/>
      <c r="K41" s="122"/>
      <c r="L41" s="122"/>
      <c r="M41" s="148">
        <v>106</v>
      </c>
      <c r="N41" s="147">
        <f aca="true" t="shared" si="7" ref="N41:N49">I41-F41</f>
        <v>0</v>
      </c>
      <c r="O41" s="147"/>
      <c r="P41" s="147">
        <f aca="true" t="shared" si="8" ref="P41:P49">N41</f>
        <v>0</v>
      </c>
      <c r="Q41" s="67"/>
      <c r="R41" s="67"/>
      <c r="S41" s="67"/>
      <c r="U41" s="38"/>
      <c r="V41" s="38"/>
      <c r="W41" s="38"/>
      <c r="X41" s="38"/>
      <c r="Y41" s="38"/>
      <c r="Z41" s="38"/>
      <c r="AA41" s="38"/>
      <c r="AB41" s="38"/>
    </row>
    <row r="42" spans="1:28" ht="21" customHeight="1">
      <c r="A42" s="1"/>
      <c r="B42" s="5"/>
      <c r="C42" s="253" t="s">
        <v>156</v>
      </c>
      <c r="D42" s="254"/>
      <c r="E42" s="255"/>
      <c r="F42" s="104">
        <v>987</v>
      </c>
      <c r="G42" s="89"/>
      <c r="H42" s="106">
        <v>987</v>
      </c>
      <c r="I42" s="250">
        <v>987</v>
      </c>
      <c r="J42" s="250"/>
      <c r="K42" s="123"/>
      <c r="L42" s="123"/>
      <c r="M42" s="148">
        <f>I42</f>
        <v>987</v>
      </c>
      <c r="N42" s="147">
        <f t="shared" si="7"/>
        <v>0</v>
      </c>
      <c r="O42" s="147"/>
      <c r="P42" s="147">
        <f t="shared" si="8"/>
        <v>0</v>
      </c>
      <c r="U42" s="252"/>
      <c r="V42" s="252"/>
      <c r="W42" s="38"/>
      <c r="X42" s="38"/>
      <c r="Y42" s="38"/>
      <c r="Z42" s="38"/>
      <c r="AA42" s="38"/>
      <c r="AB42" s="38"/>
    </row>
    <row r="43" spans="1:28" ht="16.5" customHeight="1">
      <c r="A43" s="1"/>
      <c r="B43" s="5"/>
      <c r="C43" s="253" t="s">
        <v>202</v>
      </c>
      <c r="D43" s="254"/>
      <c r="E43" s="255"/>
      <c r="F43" s="102">
        <v>169</v>
      </c>
      <c r="G43" s="102"/>
      <c r="H43" s="100">
        <v>1069</v>
      </c>
      <c r="I43" s="250">
        <v>169</v>
      </c>
      <c r="J43" s="250"/>
      <c r="K43" s="113"/>
      <c r="L43" s="149"/>
      <c r="M43" s="148">
        <f aca="true" t="shared" si="9" ref="M43:M49">I43</f>
        <v>169</v>
      </c>
      <c r="N43" s="147">
        <f t="shared" si="7"/>
        <v>0</v>
      </c>
      <c r="O43" s="147"/>
      <c r="P43" s="147">
        <f t="shared" si="8"/>
        <v>0</v>
      </c>
      <c r="U43" s="252"/>
      <c r="V43" s="252"/>
      <c r="W43" s="38"/>
      <c r="X43" s="38"/>
      <c r="Y43" s="38"/>
      <c r="Z43" s="38"/>
      <c r="AA43" s="38"/>
      <c r="AB43" s="38"/>
    </row>
    <row r="44" spans="1:28" ht="16.5" customHeight="1">
      <c r="A44" s="1"/>
      <c r="B44" s="5"/>
      <c r="C44" s="253" t="s">
        <v>203</v>
      </c>
      <c r="D44" s="254"/>
      <c r="E44" s="255"/>
      <c r="F44" s="103">
        <v>106</v>
      </c>
      <c r="G44" s="90"/>
      <c r="H44" s="106">
        <v>106</v>
      </c>
      <c r="I44" s="250">
        <v>106</v>
      </c>
      <c r="J44" s="250"/>
      <c r="K44" s="122"/>
      <c r="L44" s="122"/>
      <c r="M44" s="148">
        <f t="shared" si="9"/>
        <v>106</v>
      </c>
      <c r="N44" s="147">
        <f t="shared" si="7"/>
        <v>0</v>
      </c>
      <c r="O44" s="147"/>
      <c r="P44" s="147">
        <f t="shared" si="8"/>
        <v>0</v>
      </c>
      <c r="U44" s="252"/>
      <c r="V44" s="252"/>
      <c r="W44" s="38"/>
      <c r="X44" s="38"/>
      <c r="Y44" s="38"/>
      <c r="Z44" s="38"/>
      <c r="AA44" s="38"/>
      <c r="AB44" s="38"/>
    </row>
    <row r="45" spans="1:28" ht="20.25" customHeight="1">
      <c r="A45" s="1"/>
      <c r="B45" s="5"/>
      <c r="C45" s="253" t="s">
        <v>157</v>
      </c>
      <c r="D45" s="254"/>
      <c r="E45" s="255"/>
      <c r="F45" s="104">
        <v>343</v>
      </c>
      <c r="G45" s="89"/>
      <c r="H45" s="106">
        <v>343</v>
      </c>
      <c r="I45" s="250">
        <v>344.2</v>
      </c>
      <c r="J45" s="250"/>
      <c r="K45" s="123"/>
      <c r="L45" s="123"/>
      <c r="M45" s="148">
        <f t="shared" si="9"/>
        <v>344.2</v>
      </c>
      <c r="N45" s="147">
        <f t="shared" si="7"/>
        <v>1.1999999999999886</v>
      </c>
      <c r="O45" s="147"/>
      <c r="P45" s="147">
        <f t="shared" si="8"/>
        <v>1.1999999999999886</v>
      </c>
      <c r="U45" s="252"/>
      <c r="V45" s="252"/>
      <c r="W45" s="38"/>
      <c r="X45" s="38"/>
      <c r="Y45" s="38"/>
      <c r="Z45" s="38"/>
      <c r="AA45" s="38"/>
      <c r="AB45" s="38"/>
    </row>
    <row r="46" spans="1:28" ht="12.75" customHeight="1">
      <c r="A46" s="1"/>
      <c r="B46" s="5"/>
      <c r="C46" s="253" t="s">
        <v>158</v>
      </c>
      <c r="D46" s="254"/>
      <c r="E46" s="255"/>
      <c r="F46" s="105">
        <v>12</v>
      </c>
      <c r="G46" s="105"/>
      <c r="H46" s="105">
        <v>12</v>
      </c>
      <c r="I46" s="250">
        <v>12</v>
      </c>
      <c r="J46" s="250"/>
      <c r="K46" s="113"/>
      <c r="L46" s="149"/>
      <c r="M46" s="148">
        <f t="shared" si="9"/>
        <v>12</v>
      </c>
      <c r="N46" s="147">
        <f t="shared" si="7"/>
        <v>0</v>
      </c>
      <c r="O46" s="147"/>
      <c r="P46" s="147">
        <f t="shared" si="8"/>
        <v>0</v>
      </c>
      <c r="U46" s="183"/>
      <c r="V46" s="183"/>
      <c r="W46" s="38"/>
      <c r="X46" s="38"/>
      <c r="Y46" s="38"/>
      <c r="Z46" s="38"/>
      <c r="AA46" s="38"/>
      <c r="AB46" s="38"/>
    </row>
    <row r="47" spans="1:28" ht="24.75" customHeight="1">
      <c r="A47" s="1"/>
      <c r="B47" s="5"/>
      <c r="C47" s="253" t="s">
        <v>159</v>
      </c>
      <c r="D47" s="254"/>
      <c r="E47" s="255"/>
      <c r="F47" s="103">
        <v>200</v>
      </c>
      <c r="G47" s="127"/>
      <c r="H47" s="105">
        <f>F47</f>
        <v>200</v>
      </c>
      <c r="I47" s="250">
        <v>200</v>
      </c>
      <c r="J47" s="250"/>
      <c r="K47" s="122"/>
      <c r="L47" s="122"/>
      <c r="M47" s="148">
        <f t="shared" si="9"/>
        <v>200</v>
      </c>
      <c r="N47" s="147">
        <f t="shared" si="7"/>
        <v>0</v>
      </c>
      <c r="O47" s="147"/>
      <c r="P47" s="147">
        <f t="shared" si="8"/>
        <v>0</v>
      </c>
      <c r="U47" s="183"/>
      <c r="V47" s="183"/>
      <c r="W47" s="38"/>
      <c r="X47" s="38"/>
      <c r="Y47" s="38"/>
      <c r="Z47" s="38"/>
      <c r="AA47" s="38"/>
      <c r="AB47" s="38"/>
    </row>
    <row r="48" spans="1:28" ht="22.5" customHeight="1">
      <c r="A48" s="1"/>
      <c r="B48" s="5"/>
      <c r="C48" s="253" t="s">
        <v>160</v>
      </c>
      <c r="D48" s="254"/>
      <c r="E48" s="255"/>
      <c r="F48" s="104">
        <v>701</v>
      </c>
      <c r="G48" s="128"/>
      <c r="H48" s="105">
        <f>F48</f>
        <v>701</v>
      </c>
      <c r="I48" s="250">
        <v>1167</v>
      </c>
      <c r="J48" s="250"/>
      <c r="K48" s="123"/>
      <c r="L48" s="123"/>
      <c r="M48" s="148">
        <f t="shared" si="9"/>
        <v>1167</v>
      </c>
      <c r="N48" s="147">
        <f t="shared" si="7"/>
        <v>466</v>
      </c>
      <c r="O48" s="147"/>
      <c r="P48" s="147">
        <f t="shared" si="8"/>
        <v>466</v>
      </c>
      <c r="U48" s="183"/>
      <c r="V48" s="183"/>
      <c r="W48" s="38"/>
      <c r="X48" s="38"/>
      <c r="Y48" s="38"/>
      <c r="Z48" s="38"/>
      <c r="AA48" s="38"/>
      <c r="AB48" s="38"/>
    </row>
    <row r="49" spans="1:28" ht="33" customHeight="1">
      <c r="A49" s="1"/>
      <c r="B49" s="5"/>
      <c r="C49" s="256" t="s">
        <v>204</v>
      </c>
      <c r="D49" s="257"/>
      <c r="E49" s="258"/>
      <c r="F49" s="105">
        <v>4515</v>
      </c>
      <c r="G49" s="105"/>
      <c r="H49" s="105">
        <f>F49</f>
        <v>4515</v>
      </c>
      <c r="I49" s="250">
        <v>7398</v>
      </c>
      <c r="J49" s="250"/>
      <c r="K49" s="113"/>
      <c r="L49" s="149"/>
      <c r="M49" s="148">
        <f t="shared" si="9"/>
        <v>7398</v>
      </c>
      <c r="N49" s="147">
        <f t="shared" si="7"/>
        <v>2883</v>
      </c>
      <c r="O49" s="147"/>
      <c r="P49" s="147">
        <f t="shared" si="8"/>
        <v>2883</v>
      </c>
      <c r="U49" s="183"/>
      <c r="V49" s="183"/>
      <c r="W49" s="38"/>
      <c r="X49" s="38"/>
      <c r="Y49" s="38"/>
      <c r="Z49" s="38"/>
      <c r="AA49" s="38"/>
      <c r="AB49" s="38"/>
    </row>
    <row r="50" spans="1:28" ht="29.25" customHeight="1">
      <c r="A50" s="1"/>
      <c r="B50" s="5"/>
      <c r="C50" s="231"/>
      <c r="D50" s="232"/>
      <c r="E50" s="233"/>
      <c r="F50" s="168"/>
      <c r="G50" s="169"/>
      <c r="H50" s="170"/>
      <c r="I50" s="264"/>
      <c r="J50" s="265"/>
      <c r="K50" s="122"/>
      <c r="L50" s="122"/>
      <c r="M50" s="148"/>
      <c r="N50" s="147"/>
      <c r="O50" s="147"/>
      <c r="P50" s="147"/>
      <c r="U50" s="183"/>
      <c r="V50" s="183"/>
      <c r="W50" s="38"/>
      <c r="X50" s="38"/>
      <c r="Y50" s="38"/>
      <c r="Z50" s="38"/>
      <c r="AA50" s="38"/>
      <c r="AB50" s="38"/>
    </row>
    <row r="51" spans="1:28" ht="29.25" customHeight="1">
      <c r="A51" s="1"/>
      <c r="B51" s="5"/>
      <c r="C51" s="231"/>
      <c r="D51" s="232"/>
      <c r="E51" s="233"/>
      <c r="F51" s="104"/>
      <c r="G51" s="89"/>
      <c r="H51" s="106"/>
      <c r="I51" s="250"/>
      <c r="J51" s="250"/>
      <c r="K51" s="123"/>
      <c r="L51" s="123"/>
      <c r="M51" s="148"/>
      <c r="N51" s="147"/>
      <c r="O51" s="147"/>
      <c r="P51" s="147">
        <f>N51</f>
        <v>0</v>
      </c>
      <c r="U51" s="183"/>
      <c r="V51" s="183"/>
      <c r="W51" s="38"/>
      <c r="X51" s="38"/>
      <c r="Y51" s="38"/>
      <c r="Z51" s="38"/>
      <c r="AA51" s="38"/>
      <c r="AB51" s="38"/>
    </row>
    <row r="52" spans="1:28" ht="27" customHeight="1">
      <c r="A52" s="1"/>
      <c r="B52" s="5"/>
      <c r="C52" s="309"/>
      <c r="D52" s="310"/>
      <c r="E52" s="310"/>
      <c r="F52" s="105">
        <v>260.1630434782609</v>
      </c>
      <c r="G52" s="20"/>
      <c r="H52" s="106">
        <f>F52+G52</f>
        <v>260.1630434782609</v>
      </c>
      <c r="I52" s="105">
        <v>308</v>
      </c>
      <c r="J52" s="87"/>
      <c r="K52" s="87"/>
      <c r="L52" s="87"/>
      <c r="M52" s="105">
        <v>308</v>
      </c>
      <c r="N52" s="96">
        <f>I52-F52</f>
        <v>47.836956521739125</v>
      </c>
      <c r="O52" s="96">
        <f>J52-G52</f>
        <v>0</v>
      </c>
      <c r="P52" s="96">
        <f>M52-H52</f>
        <v>47.836956521739125</v>
      </c>
      <c r="U52" s="183" t="s">
        <v>161</v>
      </c>
      <c r="V52" s="183"/>
      <c r="W52" s="38"/>
      <c r="X52" s="38"/>
      <c r="Y52" s="38"/>
      <c r="Z52" s="38"/>
      <c r="AA52" s="38"/>
      <c r="AB52" s="38"/>
    </row>
    <row r="53" spans="3:28" ht="12.75">
      <c r="C53" s="37" t="s">
        <v>62</v>
      </c>
      <c r="U53" s="183"/>
      <c r="V53" s="183"/>
      <c r="W53" s="38"/>
      <c r="X53" s="38"/>
      <c r="Y53" s="38"/>
      <c r="Z53" s="38"/>
      <c r="AA53" s="38"/>
      <c r="AB53" s="38"/>
    </row>
    <row r="54" spans="2:28" ht="74.25" customHeight="1">
      <c r="B54" s="237" t="s">
        <v>205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9"/>
      <c r="U54" s="38"/>
      <c r="V54" s="38"/>
      <c r="W54" s="38"/>
      <c r="X54" s="38"/>
      <c r="Y54" s="38"/>
      <c r="Z54" s="251"/>
      <c r="AA54" s="251"/>
      <c r="AB54" s="251"/>
    </row>
    <row r="55" spans="2:28" ht="12.75" customHeight="1">
      <c r="B55" s="68">
        <v>4</v>
      </c>
      <c r="C55" s="266" t="s">
        <v>122</v>
      </c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U55" s="38"/>
      <c r="V55" s="38"/>
      <c r="W55" s="38"/>
      <c r="X55" s="38"/>
      <c r="Y55" s="38"/>
      <c r="Z55" s="251"/>
      <c r="AA55" s="251"/>
      <c r="AB55" s="251"/>
    </row>
    <row r="56" spans="2:28" ht="31.5" customHeight="1">
      <c r="B56" s="5"/>
      <c r="C56" s="247" t="s">
        <v>162</v>
      </c>
      <c r="D56" s="248"/>
      <c r="E56" s="249"/>
      <c r="F56" s="171">
        <v>100</v>
      </c>
      <c r="G56" s="171"/>
      <c r="H56" s="171">
        <f aca="true" t="shared" si="10" ref="H56:H63">F56+G56</f>
        <v>100</v>
      </c>
      <c r="I56" s="171">
        <f>H56</f>
        <v>100</v>
      </c>
      <c r="J56" s="172">
        <v>82.54945054945055</v>
      </c>
      <c r="K56" s="172"/>
      <c r="L56" s="172"/>
      <c r="M56" s="173">
        <f>I56</f>
        <v>100</v>
      </c>
      <c r="N56" s="177">
        <f>I56-F56</f>
        <v>0</v>
      </c>
      <c r="O56" s="177"/>
      <c r="P56" s="177">
        <f>N56</f>
        <v>0</v>
      </c>
      <c r="U56" s="38"/>
      <c r="V56" s="38"/>
      <c r="W56" s="38"/>
      <c r="X56" s="38"/>
      <c r="Y56" s="38"/>
      <c r="Z56" s="251"/>
      <c r="AA56" s="251"/>
      <c r="AB56" s="251"/>
    </row>
    <row r="57" spans="2:28" ht="50.25" customHeight="1">
      <c r="B57" s="101"/>
      <c r="C57" s="247" t="s">
        <v>163</v>
      </c>
      <c r="D57" s="248"/>
      <c r="E57" s="249"/>
      <c r="F57" s="171">
        <f>F56</f>
        <v>100</v>
      </c>
      <c r="G57" s="174"/>
      <c r="H57" s="171">
        <f t="shared" si="10"/>
        <v>100</v>
      </c>
      <c r="I57" s="171">
        <f>H57</f>
        <v>100</v>
      </c>
      <c r="J57" s="171">
        <f aca="true" t="shared" si="11" ref="J57:J63">I57</f>
        <v>100</v>
      </c>
      <c r="K57" s="174"/>
      <c r="L57" s="174"/>
      <c r="M57" s="175">
        <f>I57</f>
        <v>100</v>
      </c>
      <c r="N57" s="177">
        <f aca="true" t="shared" si="12" ref="N57:N63">I57-F57</f>
        <v>0</v>
      </c>
      <c r="O57" s="177"/>
      <c r="P57" s="177">
        <f aca="true" t="shared" si="13" ref="P57:P63">N57</f>
        <v>0</v>
      </c>
      <c r="U57" s="184"/>
      <c r="V57" s="184"/>
      <c r="W57" s="38"/>
      <c r="X57" s="38"/>
      <c r="Y57" s="38"/>
      <c r="Z57" s="251"/>
      <c r="AA57" s="251"/>
      <c r="AB57" s="251"/>
    </row>
    <row r="58" spans="2:28" ht="22.5" customHeight="1">
      <c r="B58" s="5"/>
      <c r="C58" s="247" t="s">
        <v>164</v>
      </c>
      <c r="D58" s="248"/>
      <c r="E58" s="249"/>
      <c r="F58" s="171">
        <f aca="true" t="shared" si="14" ref="F58:F63">F57</f>
        <v>100</v>
      </c>
      <c r="G58" s="176"/>
      <c r="H58" s="171">
        <f t="shared" si="10"/>
        <v>100</v>
      </c>
      <c r="I58" s="171">
        <v>166</v>
      </c>
      <c r="J58" s="171">
        <f t="shared" si="11"/>
        <v>166</v>
      </c>
      <c r="K58" s="176"/>
      <c r="L58" s="176"/>
      <c r="M58" s="175">
        <f aca="true" t="shared" si="15" ref="M58:M63">I58</f>
        <v>166</v>
      </c>
      <c r="N58" s="177">
        <f t="shared" si="12"/>
        <v>66</v>
      </c>
      <c r="O58" s="177"/>
      <c r="P58" s="177">
        <f t="shared" si="13"/>
        <v>66</v>
      </c>
      <c r="U58" s="184"/>
      <c r="V58" s="184"/>
      <c r="W58" s="38"/>
      <c r="X58" s="38"/>
      <c r="Y58" s="38"/>
      <c r="Z58" s="251"/>
      <c r="AA58" s="251"/>
      <c r="AB58" s="251"/>
    </row>
    <row r="59" spans="2:28" ht="39.75" customHeight="1">
      <c r="B59" s="5"/>
      <c r="C59" s="247" t="s">
        <v>165</v>
      </c>
      <c r="D59" s="248"/>
      <c r="E59" s="249"/>
      <c r="F59" s="171">
        <f t="shared" si="14"/>
        <v>100</v>
      </c>
      <c r="G59" s="171"/>
      <c r="H59" s="171">
        <f t="shared" si="10"/>
        <v>100</v>
      </c>
      <c r="I59" s="171">
        <v>164</v>
      </c>
      <c r="J59" s="171">
        <f t="shared" si="11"/>
        <v>164</v>
      </c>
      <c r="K59" s="172"/>
      <c r="L59" s="172"/>
      <c r="M59" s="175">
        <f t="shared" si="15"/>
        <v>164</v>
      </c>
      <c r="N59" s="177">
        <f t="shared" si="12"/>
        <v>64</v>
      </c>
      <c r="O59" s="177"/>
      <c r="P59" s="177">
        <f t="shared" si="13"/>
        <v>64</v>
      </c>
      <c r="U59" s="184"/>
      <c r="V59" s="184"/>
      <c r="W59" s="38"/>
      <c r="X59" s="38"/>
      <c r="Y59" s="38"/>
      <c r="Z59" s="251"/>
      <c r="AA59" s="251"/>
      <c r="AB59" s="251"/>
    </row>
    <row r="60" spans="2:28" ht="32.25" customHeight="1">
      <c r="B60" s="5"/>
      <c r="C60" s="247" t="s">
        <v>166</v>
      </c>
      <c r="D60" s="248"/>
      <c r="E60" s="249"/>
      <c r="F60" s="171">
        <f t="shared" si="14"/>
        <v>100</v>
      </c>
      <c r="G60" s="174"/>
      <c r="H60" s="171">
        <f t="shared" si="10"/>
        <v>100</v>
      </c>
      <c r="I60" s="171">
        <v>51.5</v>
      </c>
      <c r="J60" s="171">
        <f t="shared" si="11"/>
        <v>51.5</v>
      </c>
      <c r="K60" s="174"/>
      <c r="L60" s="174"/>
      <c r="M60" s="175">
        <f t="shared" si="15"/>
        <v>51.5</v>
      </c>
      <c r="N60" s="177">
        <f t="shared" si="12"/>
        <v>-48.5</v>
      </c>
      <c r="O60" s="177"/>
      <c r="P60" s="177">
        <f t="shared" si="13"/>
        <v>-48.5</v>
      </c>
      <c r="U60" s="184"/>
      <c r="V60" s="184"/>
      <c r="W60" s="38"/>
      <c r="X60" s="38"/>
      <c r="Y60" s="38"/>
      <c r="Z60" s="251"/>
      <c r="AA60" s="251"/>
      <c r="AB60" s="251"/>
    </row>
    <row r="61" spans="2:28" ht="45.75" customHeight="1">
      <c r="B61" s="5"/>
      <c r="C61" s="247" t="s">
        <v>167</v>
      </c>
      <c r="D61" s="248"/>
      <c r="E61" s="249"/>
      <c r="F61" s="171">
        <f t="shared" si="14"/>
        <v>100</v>
      </c>
      <c r="G61" s="176"/>
      <c r="H61" s="171">
        <f t="shared" si="10"/>
        <v>100</v>
      </c>
      <c r="I61" s="171">
        <v>108.8</v>
      </c>
      <c r="J61" s="171">
        <f t="shared" si="11"/>
        <v>108.8</v>
      </c>
      <c r="K61" s="176"/>
      <c r="L61" s="176"/>
      <c r="M61" s="175">
        <f t="shared" si="15"/>
        <v>108.8</v>
      </c>
      <c r="N61" s="177">
        <f t="shared" si="12"/>
        <v>8.799999999999997</v>
      </c>
      <c r="O61" s="177"/>
      <c r="P61" s="177">
        <f t="shared" si="13"/>
        <v>8.799999999999997</v>
      </c>
      <c r="U61" s="184"/>
      <c r="V61" s="184"/>
      <c r="W61" s="38"/>
      <c r="X61" s="38"/>
      <c r="Y61" s="38"/>
      <c r="Z61" s="251"/>
      <c r="AA61" s="251"/>
      <c r="AB61" s="251"/>
    </row>
    <row r="62" spans="2:28" s="53" customFormat="1" ht="29.25" customHeight="1">
      <c r="B62" s="5"/>
      <c r="C62" s="247" t="s">
        <v>168</v>
      </c>
      <c r="D62" s="248"/>
      <c r="E62" s="249"/>
      <c r="F62" s="171">
        <f t="shared" si="14"/>
        <v>100</v>
      </c>
      <c r="G62" s="171"/>
      <c r="H62" s="171">
        <f t="shared" si="10"/>
        <v>100</v>
      </c>
      <c r="I62" s="171">
        <v>240.6</v>
      </c>
      <c r="J62" s="171">
        <f t="shared" si="11"/>
        <v>240.6</v>
      </c>
      <c r="K62" s="172"/>
      <c r="L62" s="172"/>
      <c r="M62" s="175">
        <f t="shared" si="15"/>
        <v>240.6</v>
      </c>
      <c r="N62" s="177">
        <f t="shared" si="12"/>
        <v>140.6</v>
      </c>
      <c r="O62" s="177"/>
      <c r="P62" s="177">
        <f t="shared" si="13"/>
        <v>140.6</v>
      </c>
      <c r="U62" s="184"/>
      <c r="V62" s="184"/>
      <c r="W62" s="151"/>
      <c r="X62" s="151"/>
      <c r="Y62" s="151"/>
      <c r="Z62" s="151"/>
      <c r="AA62" s="151"/>
      <c r="AB62" s="151"/>
    </row>
    <row r="63" spans="2:28" ht="18.75" customHeight="1">
      <c r="B63" s="5"/>
      <c r="C63" s="247" t="s">
        <v>169</v>
      </c>
      <c r="D63" s="248"/>
      <c r="E63" s="249"/>
      <c r="F63" s="171">
        <f t="shared" si="14"/>
        <v>100</v>
      </c>
      <c r="G63" s="174"/>
      <c r="H63" s="171">
        <f t="shared" si="10"/>
        <v>100</v>
      </c>
      <c r="I63" s="171">
        <v>100</v>
      </c>
      <c r="J63" s="171">
        <f t="shared" si="11"/>
        <v>100</v>
      </c>
      <c r="K63" s="174"/>
      <c r="L63" s="174"/>
      <c r="M63" s="175">
        <f t="shared" si="15"/>
        <v>100</v>
      </c>
      <c r="N63" s="177">
        <f t="shared" si="12"/>
        <v>0</v>
      </c>
      <c r="O63" s="177"/>
      <c r="P63" s="177">
        <f t="shared" si="13"/>
        <v>0</v>
      </c>
      <c r="U63" s="184"/>
      <c r="V63" s="184"/>
      <c r="W63" s="38"/>
      <c r="X63" s="38"/>
      <c r="Y63" s="38"/>
      <c r="Z63" s="38"/>
      <c r="AA63" s="38"/>
      <c r="AB63" s="38"/>
    </row>
    <row r="64" spans="2:28" ht="18.75" customHeight="1" hidden="1">
      <c r="B64" s="240" t="s">
        <v>170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2"/>
      <c r="U64" s="150"/>
      <c r="V64" s="150"/>
      <c r="W64" s="38"/>
      <c r="X64" s="38"/>
      <c r="Y64" s="38"/>
      <c r="Z64" s="38"/>
      <c r="AA64" s="38"/>
      <c r="AB64" s="38"/>
    </row>
    <row r="65" spans="2:28" ht="13.5" customHeight="1" hidden="1">
      <c r="B65" s="243" t="str">
        <f>'5.1.'!C23</f>
        <v>Поліпшення матеріально-технічної бази департаменту соціальної політики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5"/>
      <c r="U65" s="150"/>
      <c r="V65" s="150"/>
      <c r="W65" s="38"/>
      <c r="X65" s="38"/>
      <c r="Y65" s="38"/>
      <c r="Z65" s="38"/>
      <c r="AA65" s="38"/>
      <c r="AB65" s="38"/>
    </row>
    <row r="66" spans="2:28" ht="12.75" hidden="1">
      <c r="B66" s="129" t="s">
        <v>54</v>
      </c>
      <c r="C66" s="269" t="s">
        <v>53</v>
      </c>
      <c r="D66" s="269"/>
      <c r="E66" s="269"/>
      <c r="F66" s="130"/>
      <c r="G66" s="130"/>
      <c r="H66" s="131" t="s">
        <v>49</v>
      </c>
      <c r="I66" s="132"/>
      <c r="J66" s="132"/>
      <c r="K66" s="132"/>
      <c r="L66" s="132"/>
      <c r="M66" s="132"/>
      <c r="N66" s="133"/>
      <c r="O66" s="133"/>
      <c r="P66" s="133"/>
      <c r="U66" s="184"/>
      <c r="V66" s="184"/>
      <c r="W66" s="38"/>
      <c r="X66" s="38"/>
      <c r="Y66" s="38"/>
      <c r="Z66" s="38"/>
      <c r="AA66" s="38"/>
      <c r="AB66" s="38"/>
    </row>
    <row r="67" spans="2:28" ht="30.75" customHeight="1" hidden="1">
      <c r="B67" s="129"/>
      <c r="C67" s="246" t="s">
        <v>171</v>
      </c>
      <c r="D67" s="246"/>
      <c r="E67" s="246"/>
      <c r="F67" s="136"/>
      <c r="G67" s="134">
        <v>633.96</v>
      </c>
      <c r="H67" s="135">
        <f aca="true" t="shared" si="16" ref="H67:H75">G67</f>
        <v>633.96</v>
      </c>
      <c r="I67" s="132"/>
      <c r="J67" s="132"/>
      <c r="K67" s="132"/>
      <c r="L67" s="132">
        <v>628.96</v>
      </c>
      <c r="M67" s="132">
        <f>L67</f>
        <v>628.96</v>
      </c>
      <c r="N67" s="133"/>
      <c r="O67" s="139">
        <f>L67-G67</f>
        <v>-5</v>
      </c>
      <c r="P67" s="139">
        <f>M67-H67</f>
        <v>-5</v>
      </c>
      <c r="U67" s="38"/>
      <c r="V67" s="38"/>
      <c r="W67" s="38"/>
      <c r="X67" s="38"/>
      <c r="Y67" s="38"/>
      <c r="Z67" s="38"/>
      <c r="AA67" s="38"/>
      <c r="AB67" s="38"/>
    </row>
    <row r="68" spans="2:16" ht="15.75" hidden="1">
      <c r="B68" s="129"/>
      <c r="C68" s="221" t="s">
        <v>172</v>
      </c>
      <c r="D68" s="221"/>
      <c r="E68" s="221"/>
      <c r="F68" s="136"/>
      <c r="G68" s="134">
        <v>432</v>
      </c>
      <c r="H68" s="135">
        <f t="shared" si="16"/>
        <v>432</v>
      </c>
      <c r="I68" s="132"/>
      <c r="J68" s="132"/>
      <c r="K68" s="132"/>
      <c r="L68" s="132">
        <v>432</v>
      </c>
      <c r="M68" s="132">
        <f aca="true" t="shared" si="17" ref="M68:M75">L68</f>
        <v>432</v>
      </c>
      <c r="N68" s="133"/>
      <c r="O68" s="139">
        <f aca="true" t="shared" si="18" ref="O68:P75">L68-G68</f>
        <v>0</v>
      </c>
      <c r="P68" s="139">
        <f t="shared" si="18"/>
        <v>0</v>
      </c>
    </row>
    <row r="69" spans="2:16" ht="15.75" hidden="1">
      <c r="B69" s="129"/>
      <c r="C69" s="221" t="s">
        <v>173</v>
      </c>
      <c r="D69" s="221"/>
      <c r="E69" s="221"/>
      <c r="F69" s="136"/>
      <c r="G69" s="134">
        <v>167</v>
      </c>
      <c r="H69" s="135">
        <f t="shared" si="16"/>
        <v>167</v>
      </c>
      <c r="I69" s="132"/>
      <c r="J69" s="132"/>
      <c r="K69" s="132"/>
      <c r="L69" s="132">
        <v>167</v>
      </c>
      <c r="M69" s="132">
        <f t="shared" si="17"/>
        <v>167</v>
      </c>
      <c r="N69" s="133"/>
      <c r="O69" s="140">
        <f t="shared" si="18"/>
        <v>0</v>
      </c>
      <c r="P69" s="140">
        <f t="shared" si="18"/>
        <v>0</v>
      </c>
    </row>
    <row r="70" spans="2:16" ht="15.75" hidden="1">
      <c r="B70" s="129"/>
      <c r="C70" s="221" t="s">
        <v>174</v>
      </c>
      <c r="D70" s="221"/>
      <c r="E70" s="221"/>
      <c r="F70" s="136"/>
      <c r="G70" s="137">
        <v>30</v>
      </c>
      <c r="H70" s="87">
        <f t="shared" si="16"/>
        <v>30</v>
      </c>
      <c r="I70" s="138"/>
      <c r="J70" s="138"/>
      <c r="K70" s="138"/>
      <c r="L70" s="138">
        <v>30</v>
      </c>
      <c r="M70" s="138">
        <f t="shared" si="17"/>
        <v>30</v>
      </c>
      <c r="N70" s="133"/>
      <c r="O70" s="140">
        <f t="shared" si="18"/>
        <v>0</v>
      </c>
      <c r="P70" s="140">
        <f t="shared" si="18"/>
        <v>0</v>
      </c>
    </row>
    <row r="71" spans="2:26" ht="15.75" hidden="1">
      <c r="B71" s="129"/>
      <c r="C71" s="221" t="s">
        <v>175</v>
      </c>
      <c r="D71" s="221"/>
      <c r="E71" s="221"/>
      <c r="F71" s="136"/>
      <c r="G71" s="137">
        <v>10</v>
      </c>
      <c r="H71" s="87">
        <f t="shared" si="16"/>
        <v>10</v>
      </c>
      <c r="I71" s="138"/>
      <c r="J71" s="138"/>
      <c r="K71" s="138"/>
      <c r="L71" s="138">
        <v>10</v>
      </c>
      <c r="M71" s="138">
        <f t="shared" si="17"/>
        <v>10</v>
      </c>
      <c r="N71" s="133"/>
      <c r="O71" s="140">
        <f t="shared" si="18"/>
        <v>0</v>
      </c>
      <c r="P71" s="140">
        <f t="shared" si="18"/>
        <v>0</v>
      </c>
      <c r="W71" s="182"/>
      <c r="X71" s="182"/>
      <c r="Y71" s="235"/>
      <c r="Z71" s="235"/>
    </row>
    <row r="72" spans="2:26" ht="15.75" hidden="1">
      <c r="B72" s="129"/>
      <c r="C72" s="221" t="s">
        <v>176</v>
      </c>
      <c r="D72" s="221"/>
      <c r="E72" s="221"/>
      <c r="F72" s="136"/>
      <c r="G72" s="137">
        <v>20</v>
      </c>
      <c r="H72" s="87">
        <f t="shared" si="16"/>
        <v>20</v>
      </c>
      <c r="I72" s="138"/>
      <c r="J72" s="138"/>
      <c r="K72" s="138"/>
      <c r="L72" s="138">
        <v>18</v>
      </c>
      <c r="M72" s="138">
        <f t="shared" si="17"/>
        <v>18</v>
      </c>
      <c r="N72" s="133"/>
      <c r="O72" s="140">
        <f t="shared" si="18"/>
        <v>-2</v>
      </c>
      <c r="P72" s="140">
        <f t="shared" si="18"/>
        <v>-2</v>
      </c>
      <c r="W72" s="182"/>
      <c r="X72" s="182"/>
      <c r="Y72" s="235"/>
      <c r="Z72" s="235"/>
    </row>
    <row r="73" spans="2:26" ht="15.75" hidden="1">
      <c r="B73" s="129"/>
      <c r="C73" s="221" t="s">
        <v>177</v>
      </c>
      <c r="D73" s="221"/>
      <c r="E73" s="221"/>
      <c r="F73" s="136"/>
      <c r="G73" s="137">
        <v>5</v>
      </c>
      <c r="H73" s="87">
        <f t="shared" si="16"/>
        <v>5</v>
      </c>
      <c r="I73" s="138"/>
      <c r="J73" s="138"/>
      <c r="K73" s="138"/>
      <c r="L73" s="138">
        <v>4</v>
      </c>
      <c r="M73" s="138">
        <f t="shared" si="17"/>
        <v>4</v>
      </c>
      <c r="N73" s="133"/>
      <c r="O73" s="140">
        <f t="shared" si="18"/>
        <v>-1</v>
      </c>
      <c r="P73" s="140">
        <f t="shared" si="18"/>
        <v>-1</v>
      </c>
      <c r="W73" s="236"/>
      <c r="X73" s="184"/>
      <c r="Y73" s="229"/>
      <c r="Z73" s="229"/>
    </row>
    <row r="74" spans="2:26" ht="15.75" hidden="1">
      <c r="B74" s="129"/>
      <c r="C74" s="221" t="s">
        <v>178</v>
      </c>
      <c r="D74" s="221"/>
      <c r="E74" s="221"/>
      <c r="F74" s="136"/>
      <c r="G74" s="137">
        <v>35</v>
      </c>
      <c r="H74" s="87">
        <f t="shared" si="16"/>
        <v>35</v>
      </c>
      <c r="I74" s="138"/>
      <c r="J74" s="138"/>
      <c r="K74" s="138"/>
      <c r="L74" s="138">
        <v>30</v>
      </c>
      <c r="M74" s="138">
        <f t="shared" si="17"/>
        <v>30</v>
      </c>
      <c r="N74" s="133"/>
      <c r="O74" s="140">
        <f t="shared" si="18"/>
        <v>-5</v>
      </c>
      <c r="P74" s="140">
        <f t="shared" si="18"/>
        <v>-5</v>
      </c>
      <c r="W74" s="184"/>
      <c r="X74" s="184"/>
      <c r="Y74" s="229"/>
      <c r="Z74" s="229"/>
    </row>
    <row r="75" spans="2:26" ht="15.75" hidden="1">
      <c r="B75" s="129"/>
      <c r="C75" s="221" t="s">
        <v>179</v>
      </c>
      <c r="D75" s="221"/>
      <c r="E75" s="221"/>
      <c r="F75" s="136"/>
      <c r="G75" s="137">
        <v>1</v>
      </c>
      <c r="H75" s="87">
        <f t="shared" si="16"/>
        <v>1</v>
      </c>
      <c r="I75" s="138"/>
      <c r="J75" s="138"/>
      <c r="K75" s="138"/>
      <c r="L75" s="138">
        <v>1</v>
      </c>
      <c r="M75" s="138">
        <f t="shared" si="17"/>
        <v>1</v>
      </c>
      <c r="N75" s="133"/>
      <c r="O75" s="140">
        <f t="shared" si="18"/>
        <v>0</v>
      </c>
      <c r="P75" s="140">
        <f t="shared" si="18"/>
        <v>0</v>
      </c>
      <c r="W75" s="184"/>
      <c r="X75" s="184"/>
      <c r="Y75" s="229"/>
      <c r="Z75" s="229"/>
    </row>
    <row r="76" spans="2:26" ht="68.25" customHeight="1" hidden="1">
      <c r="B76" s="237" t="s">
        <v>186</v>
      </c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9"/>
      <c r="W76" s="150"/>
      <c r="X76" s="150"/>
      <c r="Y76" s="152"/>
      <c r="Z76" s="152"/>
    </row>
    <row r="77" spans="2:26" ht="12.75" hidden="1">
      <c r="B77" s="129" t="s">
        <v>52</v>
      </c>
      <c r="C77" s="230" t="s">
        <v>51</v>
      </c>
      <c r="D77" s="230"/>
      <c r="E77" s="230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W77" s="184"/>
      <c r="X77" s="184"/>
      <c r="Y77" s="229"/>
      <c r="Z77" s="229"/>
    </row>
    <row r="78" spans="2:26" ht="12.75" hidden="1">
      <c r="B78" s="136"/>
      <c r="C78" s="230" t="s">
        <v>180</v>
      </c>
      <c r="D78" s="230"/>
      <c r="E78" s="230"/>
      <c r="F78" s="136"/>
      <c r="G78" s="136">
        <v>45</v>
      </c>
      <c r="H78" s="136">
        <f aca="true" t="shared" si="19" ref="H78:H83">G78</f>
        <v>45</v>
      </c>
      <c r="I78" s="136"/>
      <c r="J78" s="136"/>
      <c r="K78" s="136"/>
      <c r="L78" s="136">
        <v>42</v>
      </c>
      <c r="M78" s="136">
        <f aca="true" t="shared" si="20" ref="M78:M83">L78</f>
        <v>42</v>
      </c>
      <c r="N78" s="136"/>
      <c r="O78" s="136">
        <f aca="true" t="shared" si="21" ref="O78:O83">L78-G78</f>
        <v>-3</v>
      </c>
      <c r="P78" s="136">
        <f aca="true" t="shared" si="22" ref="P78:P83">O78</f>
        <v>-3</v>
      </c>
      <c r="W78" s="184"/>
      <c r="X78" s="184"/>
      <c r="Y78" s="229"/>
      <c r="Z78" s="229"/>
    </row>
    <row r="79" spans="2:26" ht="27" customHeight="1" hidden="1">
      <c r="B79" s="136"/>
      <c r="C79" s="231" t="s">
        <v>181</v>
      </c>
      <c r="D79" s="232"/>
      <c r="E79" s="233"/>
      <c r="F79" s="136"/>
      <c r="G79" s="136">
        <v>20</v>
      </c>
      <c r="H79" s="136">
        <f t="shared" si="19"/>
        <v>20</v>
      </c>
      <c r="I79" s="136"/>
      <c r="J79" s="136"/>
      <c r="K79" s="136"/>
      <c r="L79" s="136">
        <v>20</v>
      </c>
      <c r="M79" s="136">
        <f t="shared" si="20"/>
        <v>20</v>
      </c>
      <c r="N79" s="136"/>
      <c r="O79" s="136">
        <f t="shared" si="21"/>
        <v>0</v>
      </c>
      <c r="P79" s="136">
        <f t="shared" si="22"/>
        <v>0</v>
      </c>
      <c r="W79" s="184"/>
      <c r="X79" s="184"/>
      <c r="Y79" s="229"/>
      <c r="Z79" s="229"/>
    </row>
    <row r="80" spans="2:26" ht="25.5" customHeight="1" hidden="1">
      <c r="B80" s="136"/>
      <c r="C80" s="234" t="s">
        <v>182</v>
      </c>
      <c r="D80" s="234"/>
      <c r="E80" s="234"/>
      <c r="F80" s="136"/>
      <c r="G80" s="136">
        <v>7</v>
      </c>
      <c r="H80" s="136">
        <f t="shared" si="19"/>
        <v>7</v>
      </c>
      <c r="I80" s="136"/>
      <c r="J80" s="136"/>
      <c r="K80" s="136"/>
      <c r="L80" s="136">
        <v>7</v>
      </c>
      <c r="M80" s="136">
        <f t="shared" si="20"/>
        <v>7</v>
      </c>
      <c r="N80" s="136"/>
      <c r="O80" s="136">
        <f t="shared" si="21"/>
        <v>0</v>
      </c>
      <c r="P80" s="136">
        <f t="shared" si="22"/>
        <v>0</v>
      </c>
      <c r="W80" s="184"/>
      <c r="X80" s="184"/>
      <c r="Y80" s="229"/>
      <c r="Z80" s="229"/>
    </row>
    <row r="81" spans="2:26" ht="40.5" customHeight="1" hidden="1">
      <c r="B81" s="136"/>
      <c r="C81" s="226" t="s">
        <v>183</v>
      </c>
      <c r="D81" s="227"/>
      <c r="E81" s="228"/>
      <c r="F81" s="136"/>
      <c r="G81" s="136">
        <v>14</v>
      </c>
      <c r="H81" s="136">
        <f t="shared" si="19"/>
        <v>14</v>
      </c>
      <c r="I81" s="136"/>
      <c r="J81" s="136"/>
      <c r="K81" s="136"/>
      <c r="L81" s="136">
        <v>12</v>
      </c>
      <c r="M81" s="136">
        <f t="shared" si="20"/>
        <v>12</v>
      </c>
      <c r="N81" s="136"/>
      <c r="O81" s="136">
        <f t="shared" si="21"/>
        <v>-2</v>
      </c>
      <c r="P81" s="136">
        <f t="shared" si="22"/>
        <v>-2</v>
      </c>
      <c r="W81" s="184"/>
      <c r="X81" s="184"/>
      <c r="Y81" s="229"/>
      <c r="Z81" s="229"/>
    </row>
    <row r="82" spans="2:26" ht="41.25" customHeight="1" hidden="1">
      <c r="B82" s="136"/>
      <c r="C82" s="226" t="s">
        <v>184</v>
      </c>
      <c r="D82" s="227"/>
      <c r="E82" s="228"/>
      <c r="F82" s="136"/>
      <c r="G82">
        <v>4</v>
      </c>
      <c r="H82" s="136">
        <f t="shared" si="19"/>
        <v>4</v>
      </c>
      <c r="I82" s="136"/>
      <c r="J82" s="136"/>
      <c r="K82" s="136"/>
      <c r="L82" s="136">
        <v>3</v>
      </c>
      <c r="M82" s="136">
        <f t="shared" si="20"/>
        <v>3</v>
      </c>
      <c r="N82" s="136"/>
      <c r="O82" s="136">
        <f t="shared" si="21"/>
        <v>-1</v>
      </c>
      <c r="P82" s="136">
        <f t="shared" si="22"/>
        <v>-1</v>
      </c>
      <c r="R82" s="225"/>
      <c r="S82" s="225"/>
      <c r="T82" s="225"/>
      <c r="U82" s="38"/>
      <c r="V82" s="38"/>
      <c r="W82" s="38"/>
      <c r="X82" s="38"/>
      <c r="Y82" s="38"/>
      <c r="Z82" s="38"/>
    </row>
    <row r="83" spans="2:26" ht="25.5" customHeight="1" hidden="1">
      <c r="B83" s="136"/>
      <c r="C83" s="226" t="s">
        <v>185</v>
      </c>
      <c r="D83" s="227"/>
      <c r="E83" s="228"/>
      <c r="F83" s="136"/>
      <c r="G83" s="136">
        <v>1</v>
      </c>
      <c r="H83" s="136">
        <f t="shared" si="19"/>
        <v>1</v>
      </c>
      <c r="I83" s="136"/>
      <c r="J83" s="136"/>
      <c r="K83" s="136"/>
      <c r="L83" s="136">
        <v>1</v>
      </c>
      <c r="M83" s="136">
        <f t="shared" si="20"/>
        <v>1</v>
      </c>
      <c r="N83" s="136"/>
      <c r="O83" s="136">
        <f t="shared" si="21"/>
        <v>0</v>
      </c>
      <c r="P83" s="136">
        <f t="shared" si="22"/>
        <v>0</v>
      </c>
      <c r="R83" s="225"/>
      <c r="S83" s="225"/>
      <c r="T83" s="225"/>
      <c r="U83" s="38"/>
      <c r="V83" s="224"/>
      <c r="W83" s="224"/>
      <c r="X83" s="223"/>
      <c r="Y83" s="223"/>
      <c r="Z83" s="38"/>
    </row>
    <row r="84" spans="3:26" ht="15.75" hidden="1">
      <c r="C84" s="37" t="s">
        <v>62</v>
      </c>
      <c r="R84" s="225"/>
      <c r="S84" s="225"/>
      <c r="T84" s="225"/>
      <c r="U84" s="38"/>
      <c r="V84" s="224"/>
      <c r="W84" s="224"/>
      <c r="X84" s="223"/>
      <c r="Y84" s="223"/>
      <c r="Z84" s="38"/>
    </row>
    <row r="85" spans="2:26" ht="48" customHeight="1" hidden="1">
      <c r="B85" s="217" t="s">
        <v>187</v>
      </c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R85" s="225"/>
      <c r="S85" s="225"/>
      <c r="T85" s="225"/>
      <c r="U85" s="38"/>
      <c r="V85" s="224"/>
      <c r="W85" s="224"/>
      <c r="X85" s="223"/>
      <c r="Y85" s="223"/>
      <c r="Z85" s="38"/>
    </row>
    <row r="86" spans="2:26" ht="12.75" hidden="1">
      <c r="B86" s="68">
        <v>3</v>
      </c>
      <c r="C86" s="219" t="s">
        <v>50</v>
      </c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R86" s="38"/>
      <c r="S86" s="38"/>
      <c r="T86" s="38"/>
      <c r="U86" s="38"/>
      <c r="V86" s="224"/>
      <c r="W86" s="224"/>
      <c r="X86" s="223"/>
      <c r="Y86" s="223"/>
      <c r="Z86" s="38"/>
    </row>
    <row r="87" spans="2:26" ht="15.75" hidden="1">
      <c r="B87" s="5"/>
      <c r="C87" s="221" t="s">
        <v>188</v>
      </c>
      <c r="D87" s="221"/>
      <c r="E87" s="221"/>
      <c r="F87" s="136"/>
      <c r="G87" s="107">
        <v>16</v>
      </c>
      <c r="H87" s="107">
        <v>16</v>
      </c>
      <c r="I87" s="107"/>
      <c r="J87" s="66"/>
      <c r="K87" s="66"/>
      <c r="L87" s="66">
        <v>16</v>
      </c>
      <c r="M87" s="84">
        <f>L87</f>
        <v>16</v>
      </c>
      <c r="N87" s="96"/>
      <c r="O87" s="108">
        <f>L87-G87</f>
        <v>0</v>
      </c>
      <c r="P87" s="108">
        <f>O87</f>
        <v>0</v>
      </c>
      <c r="R87" s="38"/>
      <c r="S87" s="38"/>
      <c r="T87" s="38"/>
      <c r="U87" s="38"/>
      <c r="V87" s="224"/>
      <c r="W87" s="224"/>
      <c r="X87" s="223"/>
      <c r="Y87" s="223"/>
      <c r="Z87" s="38"/>
    </row>
    <row r="88" spans="2:26" ht="15.75" hidden="1">
      <c r="B88" s="101"/>
      <c r="C88" s="221" t="s">
        <v>189</v>
      </c>
      <c r="D88" s="221"/>
      <c r="E88" s="221"/>
      <c r="F88" s="136"/>
      <c r="G88" s="141">
        <v>9.3</v>
      </c>
      <c r="H88" s="141">
        <v>9.3</v>
      </c>
      <c r="I88" s="222"/>
      <c r="J88" s="222"/>
      <c r="K88" s="142"/>
      <c r="L88" s="66">
        <v>11.13</v>
      </c>
      <c r="M88" s="84">
        <f>L88</f>
        <v>11.13</v>
      </c>
      <c r="N88" s="96"/>
      <c r="O88" s="108">
        <f>L88-G88</f>
        <v>1.83</v>
      </c>
      <c r="P88" s="108">
        <f>O88</f>
        <v>1.83</v>
      </c>
      <c r="R88" s="38"/>
      <c r="S88" s="38"/>
      <c r="T88" s="38"/>
      <c r="U88" s="38"/>
      <c r="V88" s="224"/>
      <c r="W88" s="224"/>
      <c r="X88" s="223"/>
      <c r="Y88" s="223"/>
      <c r="Z88" s="38"/>
    </row>
    <row r="89" spans="2:26" ht="15.75" hidden="1">
      <c r="B89" s="5"/>
      <c r="C89" s="221" t="s">
        <v>190</v>
      </c>
      <c r="D89" s="221"/>
      <c r="E89" s="221"/>
      <c r="F89" s="136"/>
      <c r="G89" s="143">
        <v>35</v>
      </c>
      <c r="H89" s="143">
        <v>35</v>
      </c>
      <c r="I89" s="222"/>
      <c r="J89" s="222"/>
      <c r="K89" s="144"/>
      <c r="L89" s="66">
        <v>30</v>
      </c>
      <c r="M89" s="84">
        <f>L89</f>
        <v>30</v>
      </c>
      <c r="N89" s="96"/>
      <c r="O89" s="108">
        <f>L89-G89</f>
        <v>-5</v>
      </c>
      <c r="P89" s="108">
        <f>O89</f>
        <v>-5</v>
      </c>
      <c r="R89" s="38"/>
      <c r="S89" s="38"/>
      <c r="T89" s="38"/>
      <c r="U89" s="38"/>
      <c r="V89" s="224"/>
      <c r="W89" s="224"/>
      <c r="X89" s="223"/>
      <c r="Y89" s="223"/>
      <c r="Z89" s="38"/>
    </row>
    <row r="90" spans="2:9" ht="12.75">
      <c r="B90" s="53"/>
      <c r="C90" s="54" t="s">
        <v>65</v>
      </c>
      <c r="D90" s="53" t="s">
        <v>66</v>
      </c>
      <c r="E90" s="53"/>
      <c r="F90" s="53"/>
      <c r="G90" s="53"/>
      <c r="H90" s="53"/>
      <c r="I90" s="53"/>
    </row>
    <row r="91" spans="3:17" ht="30" customHeight="1">
      <c r="C91" s="284" t="s">
        <v>63</v>
      </c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7"/>
    </row>
    <row r="92" spans="1:16" s="7" customFormat="1" ht="21" customHeight="1">
      <c r="A92" s="18" t="s">
        <v>67</v>
      </c>
      <c r="C92" s="283" t="s">
        <v>68</v>
      </c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</row>
    <row r="93" spans="3:16" ht="25.5" customHeight="1">
      <c r="C93" s="283" t="s">
        <v>128</v>
      </c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</row>
    <row r="94" spans="1:16" ht="12.75">
      <c r="A94" s="1"/>
      <c r="B94" s="1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</row>
    <row r="95" spans="1:10" ht="16.5" customHeight="1">
      <c r="A95" s="1"/>
      <c r="B95" s="1"/>
      <c r="C95" s="274"/>
      <c r="D95" s="274"/>
      <c r="E95" s="274"/>
      <c r="F95" s="275"/>
      <c r="G95" s="275"/>
      <c r="H95" s="275"/>
      <c r="I95" s="1"/>
      <c r="J95" s="1"/>
    </row>
    <row r="96" spans="1:10" ht="20.25" customHeight="1">
      <c r="A96" s="1"/>
      <c r="B96" s="1"/>
      <c r="C96" s="1"/>
      <c r="D96" s="1"/>
      <c r="E96" s="1"/>
      <c r="F96" s="273"/>
      <c r="G96" s="273"/>
      <c r="H96" s="273"/>
      <c r="I96" s="1"/>
      <c r="J96" s="1"/>
    </row>
    <row r="97" spans="1:10" ht="13.5" customHeight="1">
      <c r="A97" s="1"/>
      <c r="B97" s="1"/>
      <c r="C97" s="276"/>
      <c r="D97" s="276"/>
      <c r="E97" s="276"/>
      <c r="F97" s="1"/>
      <c r="G97" s="1"/>
      <c r="H97" s="1"/>
      <c r="I97" s="1"/>
      <c r="J97" s="1"/>
    </row>
    <row r="98" spans="1:10" ht="14.25" customHeight="1">
      <c r="A98" s="1"/>
      <c r="B98" s="1"/>
      <c r="C98" s="274"/>
      <c r="D98" s="274"/>
      <c r="E98" s="274"/>
      <c r="F98" s="275"/>
      <c r="G98" s="275"/>
      <c r="H98" s="275"/>
      <c r="I98" s="1"/>
      <c r="J98" s="1"/>
    </row>
    <row r="99" spans="1:10" ht="7.5" customHeight="1">
      <c r="A99" s="1"/>
      <c r="B99" s="1"/>
      <c r="C99" s="1"/>
      <c r="D99" s="1"/>
      <c r="E99" s="1"/>
      <c r="F99" s="273"/>
      <c r="G99" s="273"/>
      <c r="H99" s="273"/>
      <c r="I99" s="1"/>
      <c r="J99" s="1"/>
    </row>
    <row r="100" spans="3:8" ht="12.75">
      <c r="C100" s="38"/>
      <c r="D100" s="38"/>
      <c r="E100" s="38"/>
      <c r="F100" s="38"/>
      <c r="G100" s="38"/>
      <c r="H100" s="38"/>
    </row>
    <row r="101" spans="3:8" ht="12.75">
      <c r="C101" s="38"/>
      <c r="D101" s="38"/>
      <c r="E101" s="38"/>
      <c r="F101" s="38"/>
      <c r="G101" s="38"/>
      <c r="H101" s="38"/>
    </row>
    <row r="102" spans="3:8" ht="12.75">
      <c r="C102" s="38"/>
      <c r="D102" s="38"/>
      <c r="E102" s="38"/>
      <c r="F102" s="38"/>
      <c r="G102" s="38"/>
      <c r="H102" s="38"/>
    </row>
  </sheetData>
  <sheetProtection/>
  <mergeCells count="203">
    <mergeCell ref="B2:M2"/>
    <mergeCell ref="I4:M4"/>
    <mergeCell ref="B21:P21"/>
    <mergeCell ref="B54:P54"/>
    <mergeCell ref="F4:H4"/>
    <mergeCell ref="C9:E9"/>
    <mergeCell ref="C52:E52"/>
    <mergeCell ref="N4:P4"/>
    <mergeCell ref="B38:P38"/>
    <mergeCell ref="B8:P8"/>
    <mergeCell ref="C4:E4"/>
    <mergeCell ref="C6:E6"/>
    <mergeCell ref="C10:E10"/>
    <mergeCell ref="C20:P20"/>
    <mergeCell ref="C5:E5"/>
    <mergeCell ref="B7:P7"/>
    <mergeCell ref="C12:E12"/>
    <mergeCell ref="C13:E13"/>
    <mergeCell ref="C14:E14"/>
    <mergeCell ref="C15:E15"/>
    <mergeCell ref="C94:P94"/>
    <mergeCell ref="C91:P91"/>
    <mergeCell ref="C98:E98"/>
    <mergeCell ref="F98:H98"/>
    <mergeCell ref="C42:E42"/>
    <mergeCell ref="C22:P22"/>
    <mergeCell ref="C39:P39"/>
    <mergeCell ref="C93:P93"/>
    <mergeCell ref="C41:E41"/>
    <mergeCell ref="C92:P92"/>
    <mergeCell ref="F99:H99"/>
    <mergeCell ref="C95:E95"/>
    <mergeCell ref="F95:H95"/>
    <mergeCell ref="F96:H96"/>
    <mergeCell ref="C97:E97"/>
    <mergeCell ref="C11:E11"/>
    <mergeCell ref="C19:E19"/>
    <mergeCell ref="C23:E23"/>
    <mergeCell ref="C37:E37"/>
    <mergeCell ref="C40:E40"/>
    <mergeCell ref="C16:E16"/>
    <mergeCell ref="C17:E17"/>
    <mergeCell ref="C18:E18"/>
    <mergeCell ref="C25:E25"/>
    <mergeCell ref="C26:E26"/>
    <mergeCell ref="C24:E24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66:E66"/>
    <mergeCell ref="Z54:AB54"/>
    <mergeCell ref="Z55:AB55"/>
    <mergeCell ref="Z56:AB56"/>
    <mergeCell ref="Z57:AB57"/>
    <mergeCell ref="Z58:AB58"/>
    <mergeCell ref="Z59:AB59"/>
    <mergeCell ref="I48:J48"/>
    <mergeCell ref="I49:J49"/>
    <mergeCell ref="I50:J50"/>
    <mergeCell ref="I51:J51"/>
    <mergeCell ref="C55:P55"/>
    <mergeCell ref="C61:E61"/>
    <mergeCell ref="C51:E51"/>
    <mergeCell ref="U27:V27"/>
    <mergeCell ref="U28:V28"/>
    <mergeCell ref="U29:V29"/>
    <mergeCell ref="U30:V30"/>
    <mergeCell ref="U31:V31"/>
    <mergeCell ref="U32:V32"/>
    <mergeCell ref="W33:X33"/>
    <mergeCell ref="W34:X34"/>
    <mergeCell ref="W35:X35"/>
    <mergeCell ref="U33:V33"/>
    <mergeCell ref="U34:V34"/>
    <mergeCell ref="U35:V35"/>
    <mergeCell ref="W27:X27"/>
    <mergeCell ref="W28:X28"/>
    <mergeCell ref="W29:X29"/>
    <mergeCell ref="W30:X30"/>
    <mergeCell ref="W31:X31"/>
    <mergeCell ref="W32:X32"/>
    <mergeCell ref="W36:X36"/>
    <mergeCell ref="W37:X37"/>
    <mergeCell ref="W38:X38"/>
    <mergeCell ref="W39:X39"/>
    <mergeCell ref="C43:E43"/>
    <mergeCell ref="C44:E44"/>
    <mergeCell ref="U39:V39"/>
    <mergeCell ref="U36:V36"/>
    <mergeCell ref="U37:V37"/>
    <mergeCell ref="U38:V38"/>
    <mergeCell ref="C45:E45"/>
    <mergeCell ref="C46:E46"/>
    <mergeCell ref="C47:E47"/>
    <mergeCell ref="C48:E48"/>
    <mergeCell ref="C49:E49"/>
    <mergeCell ref="C50:E50"/>
    <mergeCell ref="U50:V50"/>
    <mergeCell ref="U51:V51"/>
    <mergeCell ref="U52:V52"/>
    <mergeCell ref="U53:V53"/>
    <mergeCell ref="U42:V42"/>
    <mergeCell ref="U43:V43"/>
    <mergeCell ref="U44:V44"/>
    <mergeCell ref="U45:V45"/>
    <mergeCell ref="U46:V46"/>
    <mergeCell ref="U47:V47"/>
    <mergeCell ref="U57:V57"/>
    <mergeCell ref="U58:V58"/>
    <mergeCell ref="I40:J40"/>
    <mergeCell ref="I42:J42"/>
    <mergeCell ref="I43:J43"/>
    <mergeCell ref="I44:J44"/>
    <mergeCell ref="I45:J45"/>
    <mergeCell ref="I46:J46"/>
    <mergeCell ref="U48:V48"/>
    <mergeCell ref="U49:V49"/>
    <mergeCell ref="V84:W84"/>
    <mergeCell ref="V85:W85"/>
    <mergeCell ref="I47:J47"/>
    <mergeCell ref="Z60:AB60"/>
    <mergeCell ref="Z61:AB61"/>
    <mergeCell ref="C56:E56"/>
    <mergeCell ref="C57:E57"/>
    <mergeCell ref="C58:E58"/>
    <mergeCell ref="C59:E59"/>
    <mergeCell ref="C60:E60"/>
    <mergeCell ref="C67:E67"/>
    <mergeCell ref="C68:E68"/>
    <mergeCell ref="U63:V63"/>
    <mergeCell ref="C62:E62"/>
    <mergeCell ref="C63:E63"/>
    <mergeCell ref="C69:E69"/>
    <mergeCell ref="U59:V59"/>
    <mergeCell ref="U60:V60"/>
    <mergeCell ref="U61:V61"/>
    <mergeCell ref="U62:V62"/>
    <mergeCell ref="U66:V66"/>
    <mergeCell ref="B64:P64"/>
    <mergeCell ref="B65:P65"/>
    <mergeCell ref="R82:T82"/>
    <mergeCell ref="C81:E81"/>
    <mergeCell ref="C82:E82"/>
    <mergeCell ref="C70:E70"/>
    <mergeCell ref="C71:E71"/>
    <mergeCell ref="C72:E72"/>
    <mergeCell ref="C73:E73"/>
    <mergeCell ref="C74:E74"/>
    <mergeCell ref="W72:X72"/>
    <mergeCell ref="W73:X73"/>
    <mergeCell ref="W74:X74"/>
    <mergeCell ref="W75:X75"/>
    <mergeCell ref="B76:P76"/>
    <mergeCell ref="C75:E75"/>
    <mergeCell ref="W78:X78"/>
    <mergeCell ref="W79:X79"/>
    <mergeCell ref="W80:X80"/>
    <mergeCell ref="W81:X81"/>
    <mergeCell ref="Y71:Z71"/>
    <mergeCell ref="Y72:Z72"/>
    <mergeCell ref="Y73:Z73"/>
    <mergeCell ref="Y74:Z74"/>
    <mergeCell ref="Y75:Z75"/>
    <mergeCell ref="W71:X71"/>
    <mergeCell ref="Y77:Z77"/>
    <mergeCell ref="Y78:Z78"/>
    <mergeCell ref="Y79:Z79"/>
    <mergeCell ref="Y80:Z80"/>
    <mergeCell ref="Y81:Z81"/>
    <mergeCell ref="C77:E77"/>
    <mergeCell ref="C78:E78"/>
    <mergeCell ref="C79:E79"/>
    <mergeCell ref="C80:E80"/>
    <mergeCell ref="W77:X77"/>
    <mergeCell ref="X89:Y89"/>
    <mergeCell ref="V86:W86"/>
    <mergeCell ref="V87:W87"/>
    <mergeCell ref="R83:T83"/>
    <mergeCell ref="C83:E83"/>
    <mergeCell ref="R84:T84"/>
    <mergeCell ref="V88:W88"/>
    <mergeCell ref="V89:W89"/>
    <mergeCell ref="R85:T85"/>
    <mergeCell ref="V83:W83"/>
    <mergeCell ref="X83:Y83"/>
    <mergeCell ref="X84:Y84"/>
    <mergeCell ref="X85:Y85"/>
    <mergeCell ref="X86:Y86"/>
    <mergeCell ref="X87:Y87"/>
    <mergeCell ref="X88:Y88"/>
    <mergeCell ref="B85:P85"/>
    <mergeCell ref="C86:P86"/>
    <mergeCell ref="C87:E87"/>
    <mergeCell ref="C88:E88"/>
    <mergeCell ref="I88:J88"/>
    <mergeCell ref="C89:E89"/>
    <mergeCell ref="I89:J89"/>
  </mergeCells>
  <printOptions/>
  <pageMargins left="0" right="0" top="0.15748031496062992" bottom="0.15748031496062992" header="0.11811023622047245" footer="0.11811023622047245"/>
  <pageSetup fitToHeight="2" horizontalDpi="300" verticalDpi="300" orientation="landscape" pageOrder="overThenDown" paperSize="9" scale="75" r:id="rId1"/>
  <rowBreaks count="1" manualBreakCount="1">
    <brk id="93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view="pageBreakPreview" zoomScaleNormal="96" zoomScaleSheetLayoutView="100" zoomScalePageLayoutView="0" workbookViewId="0" topLeftCell="B1">
      <selection activeCell="P53" sqref="B1:P5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49.140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13.5" customHeight="1">
      <c r="A1" s="1"/>
      <c r="B1" s="34"/>
      <c r="C1" s="34"/>
      <c r="D1" s="34"/>
      <c r="E1" s="34"/>
      <c r="F1" s="33"/>
      <c r="G1" s="33"/>
      <c r="H1" s="33"/>
      <c r="I1" s="33"/>
      <c r="J1" s="1"/>
    </row>
    <row r="2" spans="1:10" ht="13.5" customHeight="1">
      <c r="A2" s="1"/>
      <c r="B2" s="298" t="s">
        <v>69</v>
      </c>
      <c r="C2" s="298"/>
      <c r="D2" s="298"/>
      <c r="E2" s="298"/>
      <c r="F2" s="298"/>
      <c r="G2" s="298"/>
      <c r="H2" s="298"/>
      <c r="I2" s="298"/>
      <c r="J2" s="1"/>
    </row>
    <row r="3" spans="1:16" ht="17.25" customHeight="1">
      <c r="A3" s="1"/>
      <c r="J3" s="1"/>
      <c r="P3" s="53" t="s">
        <v>61</v>
      </c>
    </row>
    <row r="4" spans="1:18" ht="25.5" customHeight="1">
      <c r="A4" s="1"/>
      <c r="B4" s="32" t="s">
        <v>59</v>
      </c>
      <c r="C4" s="289" t="s">
        <v>23</v>
      </c>
      <c r="D4" s="289"/>
      <c r="E4" s="289"/>
      <c r="F4" s="304" t="s">
        <v>71</v>
      </c>
      <c r="G4" s="305"/>
      <c r="H4" s="306"/>
      <c r="I4" s="299" t="s">
        <v>72</v>
      </c>
      <c r="J4" s="300"/>
      <c r="K4" s="300"/>
      <c r="L4" s="300"/>
      <c r="M4" s="300"/>
      <c r="N4" s="299" t="s">
        <v>73</v>
      </c>
      <c r="O4" s="300"/>
      <c r="P4" s="300"/>
      <c r="Q4" s="39"/>
      <c r="R4" s="39"/>
    </row>
    <row r="5" spans="1:16" ht="25.5" customHeight="1">
      <c r="A5" s="1"/>
      <c r="B5" s="32"/>
      <c r="C5" s="289"/>
      <c r="D5" s="289"/>
      <c r="E5" s="289"/>
      <c r="F5" s="31" t="s">
        <v>2</v>
      </c>
      <c r="G5" s="31" t="s">
        <v>58</v>
      </c>
      <c r="H5" s="31" t="s">
        <v>4</v>
      </c>
      <c r="I5" s="30" t="s">
        <v>2</v>
      </c>
      <c r="J5" s="30" t="s">
        <v>58</v>
      </c>
      <c r="K5" s="30" t="s">
        <v>57</v>
      </c>
      <c r="L5" s="30" t="s">
        <v>3</v>
      </c>
      <c r="M5" s="30" t="s">
        <v>4</v>
      </c>
      <c r="N5" s="29" t="s">
        <v>2</v>
      </c>
      <c r="O5" s="29" t="s">
        <v>58</v>
      </c>
      <c r="P5" s="28" t="s">
        <v>4</v>
      </c>
    </row>
    <row r="6" spans="1:16" ht="18" customHeight="1">
      <c r="A6" s="1"/>
      <c r="B6" s="27" t="s">
        <v>54</v>
      </c>
      <c r="C6" s="329">
        <v>2</v>
      </c>
      <c r="D6" s="330"/>
      <c r="E6" s="331"/>
      <c r="F6" s="25">
        <v>3</v>
      </c>
      <c r="G6" s="25">
        <v>4</v>
      </c>
      <c r="H6" s="25">
        <v>5</v>
      </c>
      <c r="I6" s="25">
        <v>6</v>
      </c>
      <c r="J6" s="25" t="s">
        <v>56</v>
      </c>
      <c r="K6" s="25" t="s">
        <v>55</v>
      </c>
      <c r="L6" s="25">
        <v>7</v>
      </c>
      <c r="M6" s="25">
        <v>8</v>
      </c>
      <c r="N6" s="70">
        <v>9</v>
      </c>
      <c r="O6" s="70">
        <v>10</v>
      </c>
      <c r="P6" s="70">
        <v>11</v>
      </c>
    </row>
    <row r="7" spans="1:16" ht="25.5" customHeight="1">
      <c r="A7" s="1"/>
      <c r="B7" s="71"/>
      <c r="C7" s="343" t="s">
        <v>27</v>
      </c>
      <c r="D7" s="344"/>
      <c r="E7" s="344"/>
      <c r="F7" s="85">
        <v>54661.36743</v>
      </c>
      <c r="G7" s="86">
        <v>0</v>
      </c>
      <c r="H7" s="86">
        <f>G7+F7</f>
        <v>54661.36743</v>
      </c>
      <c r="I7" s="85">
        <f>'5.1.'!G22</f>
        <v>58164.84174</v>
      </c>
      <c r="J7" s="85"/>
      <c r="K7" s="85"/>
      <c r="L7" s="85">
        <v>0</v>
      </c>
      <c r="M7" s="85">
        <f>L7+I7</f>
        <v>58164.84174</v>
      </c>
      <c r="N7" s="153">
        <f>I7/F7*100-100</f>
        <v>6.4094157806911625</v>
      </c>
      <c r="O7" s="154" t="e">
        <f>L7/G7*100-100</f>
        <v>#DIV/0!</v>
      </c>
      <c r="P7" s="154">
        <f>M7/H7*100-100</f>
        <v>6.4094157806911625</v>
      </c>
    </row>
    <row r="8" spans="1:16" ht="19.5" customHeight="1">
      <c r="A8" s="1"/>
      <c r="B8" s="332" t="s">
        <v>115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4"/>
    </row>
    <row r="9" spans="2:16" ht="18" customHeight="1">
      <c r="B9" s="345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7"/>
    </row>
    <row r="10" spans="2:16" ht="12.75">
      <c r="B10" s="335" t="s">
        <v>33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</row>
    <row r="11" spans="2:16" s="53" customFormat="1" ht="30" customHeight="1" thickBot="1">
      <c r="B11" s="336" t="s">
        <v>193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ht="79.5" customHeight="1" thickBot="1">
      <c r="B12" s="339" t="s">
        <v>206</v>
      </c>
      <c r="C12" s="340"/>
      <c r="D12" s="340"/>
      <c r="E12" s="340"/>
      <c r="F12" s="341"/>
      <c r="G12" s="341"/>
      <c r="H12" s="340"/>
      <c r="I12" s="340"/>
      <c r="J12" s="340"/>
      <c r="K12" s="340"/>
      <c r="L12" s="340"/>
      <c r="M12" s="340"/>
      <c r="N12" s="340"/>
      <c r="O12" s="340"/>
      <c r="P12" s="342"/>
    </row>
    <row r="13" spans="2:17" ht="18" customHeight="1">
      <c r="B13" s="110" t="s">
        <v>54</v>
      </c>
      <c r="C13" s="324" t="s">
        <v>53</v>
      </c>
      <c r="D13" s="325"/>
      <c r="E13" s="325"/>
      <c r="F13" s="178"/>
      <c r="G13" s="178"/>
      <c r="H13" s="111"/>
      <c r="I13" s="85"/>
      <c r="J13" s="85"/>
      <c r="K13" s="85"/>
      <c r="L13" s="85"/>
      <c r="M13" s="111"/>
      <c r="N13" s="85"/>
      <c r="O13" s="85"/>
      <c r="P13" s="85"/>
      <c r="Q13" s="7"/>
    </row>
    <row r="14" spans="2:17" ht="21.75" customHeight="1">
      <c r="B14" s="110"/>
      <c r="C14" s="322" t="str">
        <f>'5.3. Показники '!C10:E10</f>
        <v>кількість штатних одиниць</v>
      </c>
      <c r="D14" s="323"/>
      <c r="E14" s="323"/>
      <c r="F14" s="179">
        <v>167</v>
      </c>
      <c r="G14" s="180"/>
      <c r="H14" s="157">
        <f>F14</f>
        <v>167</v>
      </c>
      <c r="I14" s="156">
        <f>'5.3. Показники '!M10</f>
        <v>169</v>
      </c>
      <c r="J14" s="85"/>
      <c r="K14" s="85"/>
      <c r="L14" s="85"/>
      <c r="M14" s="157">
        <f>I14</f>
        <v>169</v>
      </c>
      <c r="N14" s="158">
        <f>I14/F14*100-100</f>
        <v>1.1976047904191773</v>
      </c>
      <c r="O14" s="85"/>
      <c r="P14" s="158">
        <f>N14</f>
        <v>1.1976047904191773</v>
      </c>
      <c r="Q14" s="7"/>
    </row>
    <row r="15" spans="2:17" ht="21" customHeight="1">
      <c r="B15" s="110"/>
      <c r="C15" s="322" t="str">
        <f>'5.3. Показники '!C11:E11</f>
        <v>кількість управлінь, відділів</v>
      </c>
      <c r="D15" s="323"/>
      <c r="E15" s="323"/>
      <c r="F15" s="179">
        <v>17</v>
      </c>
      <c r="G15" s="180"/>
      <c r="H15" s="157">
        <f aca="true" t="shared" si="0" ref="H15:H22">F15</f>
        <v>17</v>
      </c>
      <c r="I15" s="156">
        <f>'5.3. Показники '!M11</f>
        <v>18</v>
      </c>
      <c r="J15" s="85"/>
      <c r="K15" s="85"/>
      <c r="L15" s="85"/>
      <c r="M15" s="157">
        <f aca="true" t="shared" si="1" ref="M15:M21">I15</f>
        <v>18</v>
      </c>
      <c r="N15" s="158">
        <f>I15/F15*100-100</f>
        <v>5.882352941176478</v>
      </c>
      <c r="O15" s="85"/>
      <c r="P15" s="158">
        <f aca="true" t="shared" si="2" ref="P15:P22">N15</f>
        <v>5.882352941176478</v>
      </c>
      <c r="Q15" s="7"/>
    </row>
    <row r="16" spans="2:17" ht="30" customHeight="1">
      <c r="B16" s="110"/>
      <c r="C16" s="322" t="str">
        <f>'5.3. Показники '!C12:E12</f>
        <v>кількість працівників, які приймають участь у засіданнях комісії по легалізації заробітної плати</v>
      </c>
      <c r="D16" s="323"/>
      <c r="E16" s="323"/>
      <c r="F16" s="179">
        <v>2</v>
      </c>
      <c r="G16" s="180"/>
      <c r="H16" s="157">
        <f t="shared" si="0"/>
        <v>2</v>
      </c>
      <c r="I16" s="156">
        <f>'5.3. Показники '!M12</f>
        <v>2</v>
      </c>
      <c r="J16" s="85"/>
      <c r="K16" s="85"/>
      <c r="L16" s="85"/>
      <c r="M16" s="157">
        <f t="shared" si="1"/>
        <v>2</v>
      </c>
      <c r="N16" s="158">
        <f>I16/F16*100-100</f>
        <v>0</v>
      </c>
      <c r="O16" s="85"/>
      <c r="P16" s="158">
        <f t="shared" si="2"/>
        <v>0</v>
      </c>
      <c r="Q16" s="7"/>
    </row>
    <row r="17" spans="1:16" s="7" customFormat="1" ht="30.75" customHeight="1">
      <c r="A17" s="18" t="s">
        <v>67</v>
      </c>
      <c r="B17" s="110"/>
      <c r="C17" s="322" t="str">
        <f>'5.3. Показники '!C13:E13</f>
        <v>кількість працівників, які погоджують колективні договори підприємств та організацій</v>
      </c>
      <c r="D17" s="323"/>
      <c r="E17" s="323"/>
      <c r="F17" s="179">
        <v>1</v>
      </c>
      <c r="G17" s="180"/>
      <c r="H17" s="157">
        <f t="shared" si="0"/>
        <v>1</v>
      </c>
      <c r="I17" s="156">
        <f>'5.3. Показники '!M13</f>
        <v>1</v>
      </c>
      <c r="J17" s="85"/>
      <c r="K17" s="85"/>
      <c r="L17" s="85"/>
      <c r="M17" s="157">
        <f t="shared" si="1"/>
        <v>1</v>
      </c>
      <c r="N17" s="158">
        <f>I17/F17*100-100</f>
        <v>0</v>
      </c>
      <c r="O17" s="85"/>
      <c r="P17" s="158">
        <f t="shared" si="2"/>
        <v>0</v>
      </c>
    </row>
    <row r="18" spans="1:16" s="7" customFormat="1" ht="28.5" customHeight="1">
      <c r="A18" s="18"/>
      <c r="B18" s="110"/>
      <c r="C18" s="322" t="str">
        <f>'5.3. Показники '!C14:E14</f>
        <v>кількість працівників, які готують накази, рішення, розпорядження </v>
      </c>
      <c r="D18" s="323"/>
      <c r="E18" s="323"/>
      <c r="F18" s="179">
        <v>4</v>
      </c>
      <c r="G18" s="180"/>
      <c r="H18" s="157">
        <f t="shared" si="0"/>
        <v>4</v>
      </c>
      <c r="I18" s="156">
        <f>'5.3. Показники '!M14</f>
        <v>4</v>
      </c>
      <c r="J18" s="85"/>
      <c r="K18" s="85"/>
      <c r="L18" s="85"/>
      <c r="M18" s="157">
        <f t="shared" si="1"/>
        <v>4</v>
      </c>
      <c r="N18" s="158">
        <v>0</v>
      </c>
      <c r="O18" s="85"/>
      <c r="P18" s="158">
        <f t="shared" si="2"/>
        <v>0</v>
      </c>
    </row>
    <row r="19" spans="1:16" s="7" customFormat="1" ht="27.75" customHeight="1">
      <c r="A19" s="18"/>
      <c r="B19" s="110"/>
      <c r="C19" s="322" t="str">
        <f>'5.3. Показники '!C15:E15</f>
        <v>кількість працівників, які приймають участь у засіданнях комісії щодо призначення соціальної допомоги</v>
      </c>
      <c r="D19" s="323"/>
      <c r="E19" s="323"/>
      <c r="F19" s="179">
        <v>10</v>
      </c>
      <c r="G19" s="180"/>
      <c r="H19" s="157">
        <f t="shared" si="0"/>
        <v>10</v>
      </c>
      <c r="I19" s="156">
        <f>'5.3. Показники '!M15</f>
        <v>10</v>
      </c>
      <c r="J19" s="85"/>
      <c r="K19" s="85"/>
      <c r="L19" s="85"/>
      <c r="M19" s="157">
        <f t="shared" si="1"/>
        <v>10</v>
      </c>
      <c r="N19" s="158">
        <v>0</v>
      </c>
      <c r="O19" s="85"/>
      <c r="P19" s="158">
        <f t="shared" si="2"/>
        <v>0</v>
      </c>
    </row>
    <row r="20" spans="1:16" s="7" customFormat="1" ht="15" customHeight="1">
      <c r="A20" s="18"/>
      <c r="B20" s="110"/>
      <c r="C20" s="322" t="str">
        <f>'5.3. Показники '!C16:E16</f>
        <v>кількість працівників зайнятих призначенням субсидій</v>
      </c>
      <c r="D20" s="323"/>
      <c r="E20" s="323"/>
      <c r="F20" s="179">
        <v>48</v>
      </c>
      <c r="G20" s="180"/>
      <c r="H20" s="157">
        <f t="shared" si="0"/>
        <v>48</v>
      </c>
      <c r="I20" s="156">
        <f>'5.3. Показники '!M16</f>
        <v>48</v>
      </c>
      <c r="J20" s="85"/>
      <c r="K20" s="85"/>
      <c r="L20" s="85"/>
      <c r="M20" s="157">
        <f t="shared" si="1"/>
        <v>48</v>
      </c>
      <c r="N20" s="158">
        <f>I20/F20*100-100</f>
        <v>0</v>
      </c>
      <c r="O20" s="85"/>
      <c r="P20" s="158">
        <f t="shared" si="2"/>
        <v>0</v>
      </c>
    </row>
    <row r="21" spans="1:16" s="7" customFormat="1" ht="15" customHeight="1">
      <c r="A21" s="18"/>
      <c r="B21" s="155"/>
      <c r="C21" s="322" t="str">
        <f>'5.3. Показники '!C18:E18</f>
        <v>кількість працівників зайнятих перевірками достовірності наданих даних про доходи</v>
      </c>
      <c r="D21" s="323"/>
      <c r="E21" s="323"/>
      <c r="F21" s="179">
        <v>10</v>
      </c>
      <c r="G21" s="180"/>
      <c r="H21" s="157">
        <f t="shared" si="0"/>
        <v>10</v>
      </c>
      <c r="I21" s="156">
        <f>'5.3. Показники '!M17</f>
        <v>10</v>
      </c>
      <c r="J21" s="85"/>
      <c r="K21" s="85"/>
      <c r="L21" s="85"/>
      <c r="M21" s="157">
        <f t="shared" si="1"/>
        <v>10</v>
      </c>
      <c r="N21" s="158">
        <f>I21/F21*100-100</f>
        <v>0</v>
      </c>
      <c r="O21" s="85"/>
      <c r="P21" s="158">
        <f t="shared" si="2"/>
        <v>0</v>
      </c>
    </row>
    <row r="22" spans="1:16" s="7" customFormat="1" ht="15" customHeight="1">
      <c r="A22" s="18"/>
      <c r="B22" s="155"/>
      <c r="C22" s="322" t="str">
        <f>'5.3. Показники '!C19:E19</f>
        <v>кількість працівників зайнятих у судових засіданнях</v>
      </c>
      <c r="D22" s="323"/>
      <c r="E22" s="323"/>
      <c r="F22" s="179">
        <v>2</v>
      </c>
      <c r="G22" s="180"/>
      <c r="H22" s="157">
        <f t="shared" si="0"/>
        <v>2</v>
      </c>
      <c r="I22" s="156">
        <v>2</v>
      </c>
      <c r="J22" s="85"/>
      <c r="K22" s="85"/>
      <c r="L22" s="85"/>
      <c r="M22" s="157">
        <f>I22</f>
        <v>2</v>
      </c>
      <c r="N22" s="158">
        <f>I22/F22*100-100</f>
        <v>0</v>
      </c>
      <c r="O22" s="85"/>
      <c r="P22" s="158">
        <f t="shared" si="2"/>
        <v>0</v>
      </c>
    </row>
    <row r="23" spans="2:23" ht="17.25" customHeight="1">
      <c r="B23" s="112" t="s">
        <v>52</v>
      </c>
      <c r="C23" s="324" t="s">
        <v>51</v>
      </c>
      <c r="D23" s="325"/>
      <c r="E23" s="325"/>
      <c r="F23" s="179"/>
      <c r="G23" s="180"/>
      <c r="H23" s="109"/>
      <c r="I23" s="109"/>
      <c r="J23" s="109"/>
      <c r="K23" s="109"/>
      <c r="L23" s="109"/>
      <c r="M23" s="109"/>
      <c r="N23" s="109"/>
      <c r="O23" s="109"/>
      <c r="P23" s="109"/>
      <c r="T23" s="38"/>
      <c r="U23" s="38"/>
      <c r="V23" s="38"/>
      <c r="W23" s="38"/>
    </row>
    <row r="24" spans="2:23" ht="17.25" customHeight="1">
      <c r="B24" s="112"/>
      <c r="C24" s="322" t="str">
        <f>'5.3. Показники '!C23:E23</f>
        <v>к-сть отриманих доручень, листів, скарг</v>
      </c>
      <c r="D24" s="323"/>
      <c r="E24" s="323"/>
      <c r="F24" s="160">
        <v>27279</v>
      </c>
      <c r="G24" s="109"/>
      <c r="H24" s="109">
        <f aca="true" t="shared" si="3" ref="H24:H35">F24</f>
        <v>27279</v>
      </c>
      <c r="I24" s="109">
        <f>'5.3. Показники '!I23</f>
        <v>27279</v>
      </c>
      <c r="J24" s="109"/>
      <c r="K24" s="109"/>
      <c r="L24" s="109"/>
      <c r="M24" s="109">
        <f aca="true" t="shared" si="4" ref="M24:M33">I24</f>
        <v>27279</v>
      </c>
      <c r="N24" s="161">
        <f aca="true" t="shared" si="5" ref="N24:N35">I24/F24*100-100</f>
        <v>0</v>
      </c>
      <c r="O24" s="109"/>
      <c r="P24" s="161">
        <f aca="true" t="shared" si="6" ref="P24:P35">N24</f>
        <v>0</v>
      </c>
      <c r="T24" s="321"/>
      <c r="U24" s="321"/>
      <c r="V24" s="38"/>
      <c r="W24" s="38"/>
    </row>
    <row r="25" spans="2:23" ht="17.25" customHeight="1">
      <c r="B25" s="112"/>
      <c r="C25" s="322" t="str">
        <f>'5.3. Показники '!C25:E25</f>
        <v>к-сть підготовлених наказів, рішень, розпоряджень</v>
      </c>
      <c r="D25" s="323"/>
      <c r="E25" s="323"/>
      <c r="F25" s="109">
        <v>423</v>
      </c>
      <c r="G25" s="109"/>
      <c r="H25" s="109">
        <f t="shared" si="3"/>
        <v>423</v>
      </c>
      <c r="I25" s="109">
        <f>'5.3. Показники '!I25</f>
        <v>924</v>
      </c>
      <c r="J25" s="109"/>
      <c r="K25" s="109"/>
      <c r="L25" s="109"/>
      <c r="M25" s="109">
        <f t="shared" si="4"/>
        <v>924</v>
      </c>
      <c r="N25" s="161">
        <f t="shared" si="5"/>
        <v>118.43971631205673</v>
      </c>
      <c r="O25" s="109"/>
      <c r="P25" s="161">
        <f t="shared" si="6"/>
        <v>118.43971631205673</v>
      </c>
      <c r="T25" s="321"/>
      <c r="U25" s="321"/>
      <c r="V25" s="38"/>
      <c r="W25" s="38"/>
    </row>
    <row r="26" spans="2:23" ht="17.25" customHeight="1">
      <c r="B26" s="112"/>
      <c r="C26" s="322" t="str">
        <f>'5.3. Показники '!C26:E26</f>
        <v>к-сть прийнятих наказів, рішень, розпоряджень</v>
      </c>
      <c r="D26" s="323"/>
      <c r="E26" s="323"/>
      <c r="F26" s="109">
        <v>407</v>
      </c>
      <c r="G26" s="109"/>
      <c r="H26" s="109">
        <f t="shared" si="3"/>
        <v>407</v>
      </c>
      <c r="I26" s="109">
        <f>'5.3. Показники '!I26</f>
        <v>924</v>
      </c>
      <c r="J26" s="109"/>
      <c r="K26" s="109"/>
      <c r="L26" s="109"/>
      <c r="M26" s="109">
        <f t="shared" si="4"/>
        <v>924</v>
      </c>
      <c r="N26" s="161">
        <f t="shared" si="5"/>
        <v>127.02702702702703</v>
      </c>
      <c r="O26" s="109"/>
      <c r="P26" s="161">
        <f t="shared" si="6"/>
        <v>127.02702702702703</v>
      </c>
      <c r="T26" s="321"/>
      <c r="U26" s="321"/>
      <c r="V26" s="38"/>
      <c r="W26" s="38"/>
    </row>
    <row r="27" spans="2:23" ht="17.25" customHeight="1">
      <c r="B27" s="112"/>
      <c r="C27" s="322" t="str">
        <f>'5.3. Показники '!C27:E27</f>
        <v>к-сть проведених засідань, нарад, семінарів</v>
      </c>
      <c r="D27" s="323"/>
      <c r="E27" s="323"/>
      <c r="F27" s="109">
        <v>172</v>
      </c>
      <c r="G27" s="109"/>
      <c r="H27" s="109">
        <f t="shared" si="3"/>
        <v>172</v>
      </c>
      <c r="I27" s="109">
        <f>'5.3. Показники '!I27</f>
        <v>172</v>
      </c>
      <c r="J27" s="109"/>
      <c r="K27" s="109"/>
      <c r="L27" s="109"/>
      <c r="M27" s="109">
        <f t="shared" si="4"/>
        <v>172</v>
      </c>
      <c r="N27" s="161">
        <f t="shared" si="5"/>
        <v>0</v>
      </c>
      <c r="O27" s="109"/>
      <c r="P27" s="161">
        <f t="shared" si="6"/>
        <v>0</v>
      </c>
      <c r="T27" s="321"/>
      <c r="U27" s="321"/>
      <c r="V27" s="38"/>
      <c r="W27" s="38"/>
    </row>
    <row r="28" spans="2:23" ht="15" customHeight="1">
      <c r="B28" s="112"/>
      <c r="C28" s="322" t="str">
        <f>'5.3. Показники '!C28:E28</f>
        <v>кількість засідань комісії по легалізації заробітної плати</v>
      </c>
      <c r="D28" s="323"/>
      <c r="E28" s="323"/>
      <c r="F28" s="109">
        <v>24</v>
      </c>
      <c r="G28" s="109"/>
      <c r="H28" s="109">
        <f t="shared" si="3"/>
        <v>24</v>
      </c>
      <c r="I28" s="109">
        <f>'5.3. Показники '!I28</f>
        <v>3</v>
      </c>
      <c r="J28" s="109"/>
      <c r="K28" s="109"/>
      <c r="L28" s="109"/>
      <c r="M28" s="109">
        <f t="shared" si="4"/>
        <v>3</v>
      </c>
      <c r="N28" s="161">
        <f t="shared" si="5"/>
        <v>-87.5</v>
      </c>
      <c r="O28" s="109"/>
      <c r="P28" s="161">
        <f t="shared" si="6"/>
        <v>-87.5</v>
      </c>
      <c r="T28" s="321"/>
      <c r="U28" s="321"/>
      <c r="V28" s="38"/>
      <c r="W28" s="38"/>
    </row>
    <row r="29" spans="2:23" ht="17.25" customHeight="1">
      <c r="B29" s="112"/>
      <c r="C29" s="322" t="str">
        <f>'5.3. Показники '!C29:E29</f>
        <v>кількість погоджених колективних договорів</v>
      </c>
      <c r="D29" s="323"/>
      <c r="E29" s="323"/>
      <c r="F29" s="109">
        <v>252</v>
      </c>
      <c r="G29" s="109"/>
      <c r="H29" s="109">
        <f t="shared" si="3"/>
        <v>252</v>
      </c>
      <c r="I29" s="109">
        <f>'5.3. Показники '!I29</f>
        <v>188</v>
      </c>
      <c r="J29" s="109"/>
      <c r="K29" s="109"/>
      <c r="L29" s="109"/>
      <c r="M29" s="109">
        <f t="shared" si="4"/>
        <v>188</v>
      </c>
      <c r="N29" s="161">
        <f t="shared" si="5"/>
        <v>-25.396825396825392</v>
      </c>
      <c r="O29" s="109"/>
      <c r="P29" s="161">
        <f t="shared" si="6"/>
        <v>-25.396825396825392</v>
      </c>
      <c r="T29" s="321"/>
      <c r="U29" s="321"/>
      <c r="V29" s="38"/>
      <c r="W29" s="38"/>
    </row>
    <row r="30" spans="2:23" ht="17.25" customHeight="1">
      <c r="B30" s="112"/>
      <c r="C30" s="322" t="str">
        <f>'5.3. Показники '!C30:E30</f>
        <v>к-ть призначених субсидій</v>
      </c>
      <c r="D30" s="323"/>
      <c r="E30" s="323"/>
      <c r="F30" s="109">
        <v>33664</v>
      </c>
      <c r="G30" s="109"/>
      <c r="H30" s="109">
        <f t="shared" si="3"/>
        <v>33664</v>
      </c>
      <c r="I30" s="109">
        <f>'5.3. Показники '!I30</f>
        <v>56033</v>
      </c>
      <c r="J30" s="109"/>
      <c r="K30" s="109"/>
      <c r="L30" s="109"/>
      <c r="M30" s="109">
        <f t="shared" si="4"/>
        <v>56033</v>
      </c>
      <c r="N30" s="161">
        <f t="shared" si="5"/>
        <v>66.4478374524715</v>
      </c>
      <c r="O30" s="109"/>
      <c r="P30" s="161">
        <f t="shared" si="6"/>
        <v>66.4478374524715</v>
      </c>
      <c r="T30" s="321"/>
      <c r="U30" s="321"/>
      <c r="V30" s="38"/>
      <c r="W30" s="38"/>
    </row>
    <row r="31" spans="2:23" ht="24.75" customHeight="1">
      <c r="B31" s="112"/>
      <c r="C31" s="322" t="str">
        <f>'5.3. Показники '!C31:E31</f>
        <v>к-ть проведених перерахунів по субсидіям в зв'язку із зміною тарифів</v>
      </c>
      <c r="D31" s="323"/>
      <c r="E31" s="323"/>
      <c r="F31" s="109">
        <v>216720</v>
      </c>
      <c r="G31" s="109"/>
      <c r="H31" s="109">
        <f t="shared" si="3"/>
        <v>216720</v>
      </c>
      <c r="I31" s="109">
        <f>'5.3. Показники '!I31</f>
        <v>355098</v>
      </c>
      <c r="J31" s="109"/>
      <c r="K31" s="109"/>
      <c r="L31" s="109"/>
      <c r="M31" s="109">
        <f t="shared" si="4"/>
        <v>355098</v>
      </c>
      <c r="N31" s="161">
        <f>I31/F31*100-100</f>
        <v>63.85105204872647</v>
      </c>
      <c r="O31" s="109"/>
      <c r="P31" s="161">
        <f t="shared" si="6"/>
        <v>63.85105204872647</v>
      </c>
      <c r="T31" s="321"/>
      <c r="U31" s="321"/>
      <c r="V31" s="38"/>
      <c r="W31" s="38"/>
    </row>
    <row r="32" spans="2:23" ht="30.75" customHeight="1">
      <c r="B32" s="112"/>
      <c r="C32" s="322" t="str">
        <f>'5.3. Показники '!C32:E32</f>
        <v>к-ть прийнятих рішень комісії щодо призначення соціальної допомоги</v>
      </c>
      <c r="D32" s="323"/>
      <c r="E32" s="323"/>
      <c r="F32" s="160">
        <v>39395</v>
      </c>
      <c r="G32" s="109"/>
      <c r="H32" s="109">
        <f t="shared" si="3"/>
        <v>39395</v>
      </c>
      <c r="I32" s="109">
        <f>'5.3. Показники '!I32</f>
        <v>20294</v>
      </c>
      <c r="J32" s="109"/>
      <c r="K32" s="109"/>
      <c r="L32" s="109"/>
      <c r="M32" s="109">
        <f t="shared" si="4"/>
        <v>20294</v>
      </c>
      <c r="N32" s="161">
        <f t="shared" si="5"/>
        <v>-48.48584845792613</v>
      </c>
      <c r="O32" s="109"/>
      <c r="P32" s="161">
        <f t="shared" si="6"/>
        <v>-48.48584845792613</v>
      </c>
      <c r="T32" s="321"/>
      <c r="U32" s="321"/>
      <c r="V32" s="38"/>
      <c r="W32" s="38"/>
    </row>
    <row r="33" spans="2:23" ht="17.25" customHeight="1">
      <c r="B33" s="112"/>
      <c r="C33" s="322" t="str">
        <f>'5.3. Показники '!C33:E33</f>
        <v>кількість проведених перевірок щодо достовірності наданих даних про доходи</v>
      </c>
      <c r="D33" s="323"/>
      <c r="E33" s="323"/>
      <c r="F33" s="160">
        <v>41200</v>
      </c>
      <c r="G33" s="109"/>
      <c r="H33" s="109">
        <f t="shared" si="3"/>
        <v>41200</v>
      </c>
      <c r="I33" s="109">
        <f>'5.3. Показники '!I33</f>
        <v>27996</v>
      </c>
      <c r="J33" s="109"/>
      <c r="K33" s="109"/>
      <c r="L33" s="109"/>
      <c r="M33" s="109">
        <f t="shared" si="4"/>
        <v>27996</v>
      </c>
      <c r="N33" s="161">
        <f t="shared" si="5"/>
        <v>-32.04854368932038</v>
      </c>
      <c r="O33" s="109"/>
      <c r="P33" s="161">
        <f t="shared" si="6"/>
        <v>-32.04854368932038</v>
      </c>
      <c r="T33" s="321"/>
      <c r="U33" s="321"/>
      <c r="V33" s="38"/>
      <c r="W33" s="38"/>
    </row>
    <row r="34" spans="2:23" ht="17.25" customHeight="1">
      <c r="B34" s="112"/>
      <c r="C34" s="322" t="str">
        <f>'5.3. Показники '!C34:E34</f>
        <v>повернуто коштів до державного бюджету внаслідок проведених перевірок</v>
      </c>
      <c r="D34" s="323"/>
      <c r="E34" s="323"/>
      <c r="F34" s="160">
        <v>1976.76</v>
      </c>
      <c r="G34" s="109"/>
      <c r="H34" s="109">
        <f t="shared" si="3"/>
        <v>1976.76</v>
      </c>
      <c r="I34" s="109">
        <f>'5.3. Показники '!I34</f>
        <v>4422.3</v>
      </c>
      <c r="J34" s="109"/>
      <c r="K34" s="109"/>
      <c r="L34" s="109"/>
      <c r="M34" s="109">
        <f>I34</f>
        <v>4422.3</v>
      </c>
      <c r="N34" s="161">
        <f t="shared" si="5"/>
        <v>123.71456322467068</v>
      </c>
      <c r="O34" s="109"/>
      <c r="P34" s="161">
        <f t="shared" si="6"/>
        <v>123.71456322467068</v>
      </c>
      <c r="T34" s="321"/>
      <c r="U34" s="321"/>
      <c r="V34" s="38"/>
      <c r="W34" s="38"/>
    </row>
    <row r="35" spans="1:23" ht="15" customHeight="1">
      <c r="A35" s="1"/>
      <c r="B35" s="112"/>
      <c r="C35" s="322" t="str">
        <f>'5.3. Показники '!C35:E35</f>
        <v>прийнято участь у судових засіданнях</v>
      </c>
      <c r="D35" s="323"/>
      <c r="E35" s="323"/>
      <c r="F35" s="160">
        <v>271</v>
      </c>
      <c r="G35" s="109"/>
      <c r="H35" s="109">
        <f t="shared" si="3"/>
        <v>271</v>
      </c>
      <c r="I35" s="160">
        <v>271</v>
      </c>
      <c r="J35" s="109"/>
      <c r="K35" s="109"/>
      <c r="L35" s="109"/>
      <c r="M35" s="109">
        <f>'5.3. Показники '!M35</f>
        <v>200</v>
      </c>
      <c r="N35" s="161">
        <f t="shared" si="5"/>
        <v>0</v>
      </c>
      <c r="O35" s="109"/>
      <c r="P35" s="161">
        <f t="shared" si="6"/>
        <v>0</v>
      </c>
      <c r="T35" s="321"/>
      <c r="U35" s="321"/>
      <c r="V35" s="38"/>
      <c r="W35" s="38"/>
    </row>
    <row r="36" spans="1:23" ht="16.5" customHeight="1">
      <c r="A36" s="1"/>
      <c r="B36" s="22">
        <v>3</v>
      </c>
      <c r="C36" s="326" t="s">
        <v>50</v>
      </c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8"/>
      <c r="T36" s="38"/>
      <c r="U36" s="38"/>
      <c r="V36" s="38"/>
      <c r="W36" s="38"/>
    </row>
    <row r="37" spans="1:23" ht="16.5" customHeight="1">
      <c r="A37" s="1"/>
      <c r="B37" s="112"/>
      <c r="C37" s="322" t="str">
        <f>'5.3. Показники '!C40:E40</f>
        <v>кількість виконаних листів, звернень, заяв, скарг на одного працівника</v>
      </c>
      <c r="D37" s="323"/>
      <c r="E37" s="323"/>
      <c r="F37" s="109">
        <v>163</v>
      </c>
      <c r="G37" s="109"/>
      <c r="H37" s="109">
        <f aca="true" t="shared" si="7" ref="H37:H44">F37</f>
        <v>163</v>
      </c>
      <c r="I37" s="162">
        <f>'5.3. Показники '!I40</f>
        <v>169</v>
      </c>
      <c r="J37" s="109"/>
      <c r="K37" s="109"/>
      <c r="L37" s="109"/>
      <c r="M37" s="162">
        <f aca="true" t="shared" si="8" ref="M37:M44">I37</f>
        <v>169</v>
      </c>
      <c r="N37" s="161">
        <f aca="true" t="shared" si="9" ref="N37:N44">I37/F37*100-100</f>
        <v>3.680981595092021</v>
      </c>
      <c r="O37" s="109"/>
      <c r="P37" s="161">
        <f aca="true" t="shared" si="10" ref="P37:P44">N37</f>
        <v>3.680981595092021</v>
      </c>
      <c r="T37" s="38"/>
      <c r="U37" s="38"/>
      <c r="V37" s="38"/>
      <c r="W37" s="38"/>
    </row>
    <row r="38" spans="1:16" ht="16.5" customHeight="1">
      <c r="A38" s="1"/>
      <c r="B38" s="112"/>
      <c r="C38" s="322" t="str">
        <f>'5.3. Показники '!C43:E43</f>
        <v>к-сть вик. доручень, листів, заяв, скарг на 1 працівника</v>
      </c>
      <c r="D38" s="323"/>
      <c r="E38" s="323"/>
      <c r="F38" s="109">
        <v>144</v>
      </c>
      <c r="G38" s="109"/>
      <c r="H38" s="109">
        <f t="shared" si="7"/>
        <v>144</v>
      </c>
      <c r="I38" s="162">
        <f>'5.3. Показники '!I43</f>
        <v>169</v>
      </c>
      <c r="J38" s="109"/>
      <c r="K38" s="109"/>
      <c r="L38" s="109"/>
      <c r="M38" s="162">
        <f t="shared" si="8"/>
        <v>169</v>
      </c>
      <c r="N38" s="161">
        <f t="shared" si="9"/>
        <v>17.361111111111114</v>
      </c>
      <c r="O38" s="109"/>
      <c r="P38" s="161">
        <f t="shared" si="10"/>
        <v>17.361111111111114</v>
      </c>
    </row>
    <row r="39" spans="1:16" ht="16.5" customHeight="1">
      <c r="A39" s="1"/>
      <c r="B39" s="112"/>
      <c r="C39" s="322" t="str">
        <f>'5.3. Показники '!C44:E44</f>
        <v>к-сть підготовлених норм-прав актів на 1 працівника</v>
      </c>
      <c r="D39" s="323"/>
      <c r="E39" s="323"/>
      <c r="F39" s="109">
        <v>91</v>
      </c>
      <c r="G39" s="109"/>
      <c r="H39" s="109">
        <f t="shared" si="7"/>
        <v>91</v>
      </c>
      <c r="I39" s="162">
        <f>'5.3. Показники '!I44</f>
        <v>106</v>
      </c>
      <c r="J39" s="109"/>
      <c r="K39" s="109"/>
      <c r="L39" s="109"/>
      <c r="M39" s="162">
        <f t="shared" si="8"/>
        <v>106</v>
      </c>
      <c r="N39" s="161">
        <f t="shared" si="9"/>
        <v>16.483516483516496</v>
      </c>
      <c r="O39" s="109"/>
      <c r="P39" s="161">
        <f t="shared" si="10"/>
        <v>16.483516483516496</v>
      </c>
    </row>
    <row r="40" spans="1:16" ht="16.5" customHeight="1">
      <c r="A40" s="1"/>
      <c r="B40" s="112"/>
      <c r="C40" s="322" t="str">
        <f>'5.3. Показники '!C45:E45</f>
        <v>витрати на утримання 1 штатної одиниці</v>
      </c>
      <c r="D40" s="323"/>
      <c r="E40" s="323"/>
      <c r="F40" s="109">
        <v>327.3</v>
      </c>
      <c r="G40" s="109"/>
      <c r="H40" s="109">
        <f t="shared" si="7"/>
        <v>327.3</v>
      </c>
      <c r="I40" s="181">
        <f>'5.3. Показники '!I45</f>
        <v>344.2</v>
      </c>
      <c r="J40" s="181"/>
      <c r="K40" s="181"/>
      <c r="L40" s="181"/>
      <c r="M40" s="181">
        <f t="shared" si="8"/>
        <v>344.2</v>
      </c>
      <c r="N40" s="161">
        <f t="shared" si="9"/>
        <v>5.163458600672158</v>
      </c>
      <c r="O40" s="109"/>
      <c r="P40" s="161">
        <f t="shared" si="10"/>
        <v>5.163458600672158</v>
      </c>
    </row>
    <row r="41" spans="1:16" ht="16.5" customHeight="1">
      <c r="A41" s="1"/>
      <c r="B41" s="112"/>
      <c r="C41" s="322" t="str">
        <f>'5.3. Показники '!C46:E46</f>
        <v>кількість засідань комісії по легалізації заробітної плати на 1 працівника</v>
      </c>
      <c r="D41" s="323"/>
      <c r="E41" s="323"/>
      <c r="F41" s="109">
        <v>11</v>
      </c>
      <c r="G41" s="109"/>
      <c r="H41" s="109">
        <f t="shared" si="7"/>
        <v>11</v>
      </c>
      <c r="I41" s="162">
        <f>'5.3. Показники '!I46</f>
        <v>12</v>
      </c>
      <c r="J41" s="109"/>
      <c r="K41" s="109"/>
      <c r="L41" s="109"/>
      <c r="M41" s="162">
        <f t="shared" si="8"/>
        <v>12</v>
      </c>
      <c r="N41" s="161">
        <f t="shared" si="9"/>
        <v>9.09090909090908</v>
      </c>
      <c r="O41" s="109"/>
      <c r="P41" s="161">
        <f t="shared" si="10"/>
        <v>9.09090909090908</v>
      </c>
    </row>
    <row r="42" spans="1:16" ht="26.25" customHeight="1">
      <c r="A42" s="1"/>
      <c r="B42" s="112"/>
      <c r="C42" s="322" t="str">
        <f>'5.3. Показники '!C47:E47</f>
        <v>кількість погоджених колективних договорів на 1 працівника</v>
      </c>
      <c r="D42" s="323"/>
      <c r="E42" s="323"/>
      <c r="F42" s="109">
        <v>63</v>
      </c>
      <c r="G42" s="109"/>
      <c r="H42" s="109">
        <f t="shared" si="7"/>
        <v>63</v>
      </c>
      <c r="I42" s="162">
        <f>'5.3. Показники '!I47</f>
        <v>200</v>
      </c>
      <c r="J42" s="109"/>
      <c r="K42" s="109"/>
      <c r="L42" s="109"/>
      <c r="M42" s="162">
        <f t="shared" si="8"/>
        <v>200</v>
      </c>
      <c r="N42" s="161">
        <f t="shared" si="9"/>
        <v>217.46031746031747</v>
      </c>
      <c r="O42" s="109"/>
      <c r="P42" s="161">
        <f t="shared" si="10"/>
        <v>217.46031746031747</v>
      </c>
    </row>
    <row r="43" spans="1:16" ht="16.5" customHeight="1">
      <c r="A43" s="1"/>
      <c r="B43" s="112"/>
      <c r="C43" s="322" t="str">
        <f>'5.3. Показники '!C48:E48</f>
        <v>кількість призначених субсидій на 1 працівника</v>
      </c>
      <c r="D43" s="323"/>
      <c r="E43" s="323"/>
      <c r="F43" s="109">
        <v>701</v>
      </c>
      <c r="G43" s="109"/>
      <c r="H43" s="109">
        <f t="shared" si="7"/>
        <v>701</v>
      </c>
      <c r="I43" s="162">
        <f>'5.3. Показники '!I48</f>
        <v>1167</v>
      </c>
      <c r="J43" s="109"/>
      <c r="K43" s="109"/>
      <c r="L43" s="109"/>
      <c r="M43" s="162">
        <f t="shared" si="8"/>
        <v>1167</v>
      </c>
      <c r="N43" s="161">
        <f t="shared" si="9"/>
        <v>66.47646219686163</v>
      </c>
      <c r="O43" s="109"/>
      <c r="P43" s="161">
        <f t="shared" si="10"/>
        <v>66.47646219686163</v>
      </c>
    </row>
    <row r="44" spans="1:16" ht="16.5" customHeight="1">
      <c r="A44" s="1"/>
      <c r="B44" s="112"/>
      <c r="C44" s="322" t="str">
        <f>'5.3. Показники '!C49:E49</f>
        <v>кількість проведених перерахунів по субсидіям в зв'язку із  із зміною тарифів на 1 працівника</v>
      </c>
      <c r="D44" s="323"/>
      <c r="E44" s="323"/>
      <c r="F44" s="109">
        <v>4515</v>
      </c>
      <c r="G44" s="109"/>
      <c r="H44" s="109">
        <f t="shared" si="7"/>
        <v>4515</v>
      </c>
      <c r="I44" s="162">
        <f>'5.3. Показники '!I49</f>
        <v>7398</v>
      </c>
      <c r="J44" s="109"/>
      <c r="K44" s="109"/>
      <c r="L44" s="109"/>
      <c r="M44" s="162">
        <f t="shared" si="8"/>
        <v>7398</v>
      </c>
      <c r="N44" s="161">
        <f t="shared" si="9"/>
        <v>63.85382059800665</v>
      </c>
      <c r="O44" s="109"/>
      <c r="P44" s="161">
        <f t="shared" si="10"/>
        <v>63.85382059800665</v>
      </c>
    </row>
    <row r="45" spans="1:16" ht="16.5" customHeight="1">
      <c r="A45" s="1"/>
      <c r="B45" s="69">
        <v>4</v>
      </c>
      <c r="C45" s="324" t="s">
        <v>122</v>
      </c>
      <c r="D45" s="325"/>
      <c r="E45" s="325"/>
      <c r="F45" s="109"/>
      <c r="G45" s="109"/>
      <c r="H45" s="109"/>
      <c r="I45" s="325"/>
      <c r="J45" s="325"/>
      <c r="K45" s="325"/>
      <c r="L45" s="293"/>
      <c r="M45" s="293"/>
      <c r="N45" s="293"/>
      <c r="O45" s="293"/>
      <c r="P45" s="293"/>
    </row>
    <row r="46" spans="1:16" ht="28.5" customHeight="1">
      <c r="A46" s="1"/>
      <c r="B46" s="112"/>
      <c r="C46" s="322" t="str">
        <f>'5.3. Показники '!C56:E56</f>
        <v>% прийнятих наказів, рішень, розпоряджень у загальній к-сті</v>
      </c>
      <c r="D46" s="323"/>
      <c r="E46" s="323"/>
      <c r="F46" s="162">
        <f>I46</f>
        <v>100</v>
      </c>
      <c r="G46" s="109"/>
      <c r="H46" s="162">
        <f>F46</f>
        <v>100</v>
      </c>
      <c r="I46" s="162">
        <v>100</v>
      </c>
      <c r="J46" s="109"/>
      <c r="K46" s="109"/>
      <c r="L46" s="109"/>
      <c r="M46" s="162">
        <f>I46</f>
        <v>100</v>
      </c>
      <c r="N46" s="162">
        <f>I46/F46*100-100</f>
        <v>0</v>
      </c>
      <c r="O46" s="162"/>
      <c r="P46" s="162">
        <f>N46</f>
        <v>0</v>
      </c>
    </row>
    <row r="47" spans="1:16" ht="24" customHeight="1">
      <c r="A47" s="1"/>
      <c r="B47" s="112"/>
      <c r="C47" s="322" t="str">
        <f>'5.3. Показники '!C57:E57</f>
        <v>% вчасно виконаних доручень, заяв, скарг у їх загальній к-сті</v>
      </c>
      <c r="D47" s="323"/>
      <c r="E47" s="323"/>
      <c r="F47" s="162">
        <f>I47</f>
        <v>100</v>
      </c>
      <c r="G47" s="109"/>
      <c r="H47" s="162">
        <f aca="true" t="shared" si="11" ref="H47:H53">F47</f>
        <v>100</v>
      </c>
      <c r="I47" s="162">
        <v>100</v>
      </c>
      <c r="J47" s="109"/>
      <c r="K47" s="109"/>
      <c r="L47" s="109"/>
      <c r="M47" s="162">
        <f aca="true" t="shared" si="12" ref="M47:M53">I47</f>
        <v>100</v>
      </c>
      <c r="N47" s="162">
        <f aca="true" t="shared" si="13" ref="N47:N53">I47/F47*100-100</f>
        <v>0</v>
      </c>
      <c r="O47" s="162"/>
      <c r="P47" s="162">
        <f aca="true" t="shared" si="14" ref="P47:P53">N47</f>
        <v>0</v>
      </c>
    </row>
    <row r="48" spans="1:16" ht="27" customHeight="1">
      <c r="A48" s="1"/>
      <c r="B48" s="112"/>
      <c r="C48" s="322" t="str">
        <f>'5.3. Показники '!C58:E58</f>
        <v>% призначених субсидій від загальної кількості</v>
      </c>
      <c r="D48" s="323"/>
      <c r="E48" s="323"/>
      <c r="F48" s="162">
        <v>55</v>
      </c>
      <c r="G48" s="109"/>
      <c r="H48" s="162">
        <f t="shared" si="11"/>
        <v>55</v>
      </c>
      <c r="I48" s="162">
        <v>166</v>
      </c>
      <c r="J48" s="109"/>
      <c r="K48" s="109"/>
      <c r="L48" s="109"/>
      <c r="M48" s="162">
        <f t="shared" si="12"/>
        <v>166</v>
      </c>
      <c r="N48" s="162">
        <f t="shared" si="13"/>
        <v>201.8181818181818</v>
      </c>
      <c r="O48" s="162"/>
      <c r="P48" s="162">
        <f t="shared" si="14"/>
        <v>201.8181818181818</v>
      </c>
    </row>
    <row r="49" spans="1:16" ht="24.75" customHeight="1">
      <c r="A49" s="1"/>
      <c r="B49" s="112"/>
      <c r="C49" s="322" t="str">
        <f>'5.3. Показники '!C59:E59</f>
        <v>% проведених перерахунів по субсидіям в зв'язку із зміною тарифів від загальної кількості</v>
      </c>
      <c r="D49" s="323"/>
      <c r="E49" s="323"/>
      <c r="F49" s="181">
        <v>93.7</v>
      </c>
      <c r="G49" s="181"/>
      <c r="H49" s="181">
        <f t="shared" si="11"/>
        <v>93.7</v>
      </c>
      <c r="I49" s="162">
        <v>164</v>
      </c>
      <c r="J49" s="109"/>
      <c r="K49" s="109"/>
      <c r="L49" s="109"/>
      <c r="M49" s="162">
        <f t="shared" si="12"/>
        <v>164</v>
      </c>
      <c r="N49" s="162">
        <f t="shared" si="13"/>
        <v>75.02668089647813</v>
      </c>
      <c r="O49" s="162"/>
      <c r="P49" s="162">
        <f t="shared" si="14"/>
        <v>75.02668089647813</v>
      </c>
    </row>
    <row r="50" spans="1:16" ht="24" customHeight="1">
      <c r="A50" s="1"/>
      <c r="B50" s="112"/>
      <c r="C50" s="322" t="str">
        <f>'5.3. Показники '!C60:E60</f>
        <v>% прийнятих рішень комісії щодо призначення соціальної допомоги від загальної кількості</v>
      </c>
      <c r="D50" s="323"/>
      <c r="E50" s="323"/>
      <c r="F50" s="181">
        <v>138.4</v>
      </c>
      <c r="G50" s="181"/>
      <c r="H50" s="181">
        <f t="shared" si="11"/>
        <v>138.4</v>
      </c>
      <c r="I50" s="162">
        <v>52</v>
      </c>
      <c r="J50" s="109"/>
      <c r="K50" s="109"/>
      <c r="L50" s="109"/>
      <c r="M50" s="162">
        <f t="shared" si="12"/>
        <v>52</v>
      </c>
      <c r="N50" s="162">
        <f t="shared" si="13"/>
        <v>-62.42774566473989</v>
      </c>
      <c r="O50" s="162"/>
      <c r="P50" s="162">
        <f t="shared" si="14"/>
        <v>-62.42774566473989</v>
      </c>
    </row>
    <row r="51" spans="1:16" ht="27.75" customHeight="1">
      <c r="A51" s="1"/>
      <c r="B51" s="112"/>
      <c r="C51" s="322" t="str">
        <f>'5.3. Показники '!C61:E61</f>
        <v>% проведених перевірок щодо достовірності наданих даних про доходи від загальної кількості</v>
      </c>
      <c r="D51" s="323"/>
      <c r="E51" s="323"/>
      <c r="F51" s="162">
        <v>100</v>
      </c>
      <c r="G51" s="109"/>
      <c r="H51" s="162">
        <f t="shared" si="11"/>
        <v>100</v>
      </c>
      <c r="I51" s="162">
        <f>'5.3. Показники '!M61</f>
        <v>108.8</v>
      </c>
      <c r="J51" s="109"/>
      <c r="K51" s="109"/>
      <c r="L51" s="109"/>
      <c r="M51" s="162">
        <f t="shared" si="12"/>
        <v>108.8</v>
      </c>
      <c r="N51" s="162">
        <f t="shared" si="13"/>
        <v>8.800000000000011</v>
      </c>
      <c r="O51" s="162"/>
      <c r="P51" s="162">
        <f t="shared" si="14"/>
        <v>8.800000000000011</v>
      </c>
    </row>
    <row r="52" spans="1:16" ht="31.5" customHeight="1">
      <c r="A52" s="1"/>
      <c r="B52" s="112"/>
      <c r="C52" s="322" t="str">
        <f>'5.3. Показники '!C62:E62</f>
        <v>% повернутих коштів до державного бюджету внаслідок проведених перевірок від загальної кількості</v>
      </c>
      <c r="D52" s="323"/>
      <c r="E52" s="323"/>
      <c r="F52" s="162">
        <v>100</v>
      </c>
      <c r="G52" s="109"/>
      <c r="H52" s="162">
        <f t="shared" si="11"/>
        <v>100</v>
      </c>
      <c r="I52" s="162">
        <v>241</v>
      </c>
      <c r="J52" s="109"/>
      <c r="K52" s="109"/>
      <c r="L52" s="109"/>
      <c r="M52" s="162">
        <f t="shared" si="12"/>
        <v>241</v>
      </c>
      <c r="N52" s="162">
        <f t="shared" si="13"/>
        <v>141</v>
      </c>
      <c r="O52" s="162"/>
      <c r="P52" s="162">
        <f t="shared" si="14"/>
        <v>141</v>
      </c>
    </row>
    <row r="53" spans="1:16" ht="24.75" customHeight="1">
      <c r="A53" s="1"/>
      <c r="B53" s="112"/>
      <c r="C53" s="322" t="str">
        <f>'5.3. Показники '!C63:E63</f>
        <v>% участі у судових засіданнях від загальної кількості</v>
      </c>
      <c r="D53" s="323"/>
      <c r="E53" s="323"/>
      <c r="F53" s="162">
        <f>I53</f>
        <v>100</v>
      </c>
      <c r="G53" s="109"/>
      <c r="H53" s="162">
        <f t="shared" si="11"/>
        <v>100</v>
      </c>
      <c r="I53" s="162">
        <v>100</v>
      </c>
      <c r="J53" s="109"/>
      <c r="K53" s="109"/>
      <c r="L53" s="109"/>
      <c r="M53" s="162">
        <f t="shared" si="12"/>
        <v>100</v>
      </c>
      <c r="N53" s="162">
        <f t="shared" si="13"/>
        <v>0</v>
      </c>
      <c r="O53" s="162"/>
      <c r="P53" s="162">
        <f t="shared" si="14"/>
        <v>0</v>
      </c>
    </row>
    <row r="54" spans="2:16" ht="24.75" customHeight="1" hidden="1">
      <c r="B54" s="163"/>
      <c r="C54" s="165"/>
      <c r="D54" s="166"/>
      <c r="E54" s="167"/>
      <c r="F54" s="109"/>
      <c r="G54" s="109"/>
      <c r="H54" s="109"/>
      <c r="I54" s="136"/>
      <c r="J54" s="159"/>
      <c r="K54" s="159"/>
      <c r="L54" s="109"/>
      <c r="M54" s="109"/>
      <c r="N54" s="161"/>
      <c r="O54" s="109"/>
      <c r="P54" s="161"/>
    </row>
    <row r="55" spans="2:16" ht="24.75" customHeight="1" hidden="1">
      <c r="B55" s="163"/>
      <c r="C55" s="165"/>
      <c r="D55" s="166"/>
      <c r="E55" s="167"/>
      <c r="F55" s="109"/>
      <c r="G55" s="109"/>
      <c r="H55" s="109"/>
      <c r="I55" s="136"/>
      <c r="J55" s="159"/>
      <c r="K55" s="159"/>
      <c r="L55" s="109"/>
      <c r="M55" s="109"/>
      <c r="N55" s="161"/>
      <c r="O55" s="109"/>
      <c r="P55" s="161"/>
    </row>
    <row r="56" spans="2:16" ht="24.75" customHeight="1" hidden="1">
      <c r="B56" s="163"/>
      <c r="C56" s="165"/>
      <c r="D56" s="166"/>
      <c r="E56" s="167"/>
      <c r="F56" s="109"/>
      <c r="G56" s="109"/>
      <c r="H56" s="109"/>
      <c r="I56" s="136"/>
      <c r="J56" s="159"/>
      <c r="K56" s="159"/>
      <c r="L56" s="109"/>
      <c r="M56" s="109"/>
      <c r="N56" s="161"/>
      <c r="O56" s="109"/>
      <c r="P56" s="161"/>
    </row>
    <row r="57" spans="2:16" ht="24.75" customHeight="1" hidden="1">
      <c r="B57" s="163"/>
      <c r="C57" s="165"/>
      <c r="D57" s="166"/>
      <c r="E57" s="167"/>
      <c r="F57" s="109"/>
      <c r="G57" s="109"/>
      <c r="H57" s="109"/>
      <c r="I57" s="136"/>
      <c r="J57" s="159"/>
      <c r="K57" s="159"/>
      <c r="L57" s="109"/>
      <c r="M57" s="109"/>
      <c r="N57" s="161"/>
      <c r="O57" s="109"/>
      <c r="P57" s="161"/>
    </row>
    <row r="58" spans="2:16" ht="15.75" hidden="1">
      <c r="B58" s="163"/>
      <c r="C58" s="247"/>
      <c r="D58" s="248"/>
      <c r="E58" s="249"/>
      <c r="F58" s="109"/>
      <c r="G58" s="109"/>
      <c r="H58" s="109"/>
      <c r="I58" s="136"/>
      <c r="J58" s="159"/>
      <c r="K58" s="159"/>
      <c r="L58" s="109"/>
      <c r="M58" s="109"/>
      <c r="N58" s="161"/>
      <c r="O58" s="109"/>
      <c r="P58" s="161"/>
    </row>
    <row r="59" spans="2:16" ht="15.75" hidden="1">
      <c r="B59" s="163"/>
      <c r="C59" s="247"/>
      <c r="D59" s="248"/>
      <c r="E59" s="249"/>
      <c r="F59" s="109"/>
      <c r="G59" s="109"/>
      <c r="H59" s="109"/>
      <c r="I59" s="136"/>
      <c r="J59" s="159"/>
      <c r="K59" s="159"/>
      <c r="L59" s="109"/>
      <c r="M59" s="109"/>
      <c r="N59" s="161"/>
      <c r="O59" s="109"/>
      <c r="P59" s="161"/>
    </row>
    <row r="60" spans="2:16" ht="15.75" hidden="1">
      <c r="B60" s="163"/>
      <c r="C60" s="247"/>
      <c r="D60" s="248"/>
      <c r="E60" s="249"/>
      <c r="F60" s="109"/>
      <c r="G60" s="109"/>
      <c r="H60" s="109"/>
      <c r="I60" s="136"/>
      <c r="J60" s="159"/>
      <c r="K60" s="159"/>
      <c r="L60" s="109"/>
      <c r="M60" s="109"/>
      <c r="N60" s="161"/>
      <c r="O60" s="109"/>
      <c r="P60" s="161"/>
    </row>
    <row r="61" spans="2:16" ht="12.75" hidden="1">
      <c r="B61" s="163"/>
      <c r="C61" s="318"/>
      <c r="D61" s="318"/>
      <c r="E61" s="318"/>
      <c r="F61" s="109"/>
      <c r="G61" s="109"/>
      <c r="H61" s="109"/>
      <c r="I61" s="136"/>
      <c r="J61" s="159"/>
      <c r="K61" s="159"/>
      <c r="L61" s="109"/>
      <c r="M61" s="109"/>
      <c r="N61" s="161"/>
      <c r="O61" s="109"/>
      <c r="P61" s="161"/>
    </row>
    <row r="62" spans="2:16" ht="15.75" hidden="1">
      <c r="B62" s="163"/>
      <c r="C62" s="314"/>
      <c r="D62" s="315"/>
      <c r="E62" s="316"/>
      <c r="F62" s="109"/>
      <c r="G62" s="109"/>
      <c r="H62" s="109"/>
      <c r="I62" s="136"/>
      <c r="J62" s="159"/>
      <c r="K62" s="159"/>
      <c r="L62" s="109"/>
      <c r="M62" s="109"/>
      <c r="N62" s="161"/>
      <c r="O62" s="109"/>
      <c r="P62" s="161"/>
    </row>
    <row r="63" spans="2:16" ht="15.75" hidden="1">
      <c r="B63" s="163"/>
      <c r="C63" s="317"/>
      <c r="D63" s="317"/>
      <c r="E63" s="317"/>
      <c r="F63" s="109"/>
      <c r="G63" s="109"/>
      <c r="H63" s="109"/>
      <c r="I63" s="136"/>
      <c r="J63" s="159"/>
      <c r="K63" s="159"/>
      <c r="L63" s="109"/>
      <c r="M63" s="109"/>
      <c r="N63" s="161"/>
      <c r="O63" s="109"/>
      <c r="P63" s="161"/>
    </row>
    <row r="64" spans="2:16" ht="12.75" hidden="1">
      <c r="B64" s="163"/>
      <c r="C64" s="318"/>
      <c r="D64" s="318"/>
      <c r="E64" s="318"/>
      <c r="F64" s="109"/>
      <c r="G64" s="109"/>
      <c r="H64" s="109"/>
      <c r="I64" s="136"/>
      <c r="J64" s="159"/>
      <c r="K64" s="159"/>
      <c r="L64" s="109"/>
      <c r="M64" s="109"/>
      <c r="N64" s="161"/>
      <c r="O64" s="109"/>
      <c r="P64" s="161"/>
    </row>
    <row r="65" spans="2:16" ht="12.75" hidden="1">
      <c r="B65" s="163"/>
      <c r="C65" s="319"/>
      <c r="D65" s="319"/>
      <c r="E65" s="320"/>
      <c r="F65" s="109"/>
      <c r="G65" s="109"/>
      <c r="H65" s="109"/>
      <c r="I65" s="136"/>
      <c r="J65" s="159"/>
      <c r="K65" s="159"/>
      <c r="L65" s="109"/>
      <c r="M65" s="109"/>
      <c r="N65" s="161"/>
      <c r="O65" s="109"/>
      <c r="P65" s="161"/>
    </row>
    <row r="66" ht="12.75" hidden="1"/>
  </sheetData>
  <sheetProtection/>
  <mergeCells count="77">
    <mergeCell ref="B2:I2"/>
    <mergeCell ref="C4:E4"/>
    <mergeCell ref="F4:H4"/>
    <mergeCell ref="I4:M4"/>
    <mergeCell ref="N4:P4"/>
    <mergeCell ref="C5:E5"/>
    <mergeCell ref="C6:E6"/>
    <mergeCell ref="B8:P8"/>
    <mergeCell ref="B10:P10"/>
    <mergeCell ref="C20:E20"/>
    <mergeCell ref="C13:E13"/>
    <mergeCell ref="C17:E17"/>
    <mergeCell ref="B11:P11"/>
    <mergeCell ref="B12:P12"/>
    <mergeCell ref="C7:E7"/>
    <mergeCell ref="B9:P9"/>
    <mergeCell ref="C42:E42"/>
    <mergeCell ref="C43:E43"/>
    <mergeCell ref="C21:E21"/>
    <mergeCell ref="C22:E22"/>
    <mergeCell ref="C24:E24"/>
    <mergeCell ref="C25:E25"/>
    <mergeCell ref="C30:E30"/>
    <mergeCell ref="C23:E23"/>
    <mergeCell ref="C35:E35"/>
    <mergeCell ref="C36:P36"/>
    <mergeCell ref="C32:E32"/>
    <mergeCell ref="C33:E33"/>
    <mergeCell ref="C34:E34"/>
    <mergeCell ref="C41:E41"/>
    <mergeCell ref="C31:E31"/>
    <mergeCell ref="C14:E14"/>
    <mergeCell ref="C15:E15"/>
    <mergeCell ref="C16:E16"/>
    <mergeCell ref="C18:E18"/>
    <mergeCell ref="C19:E19"/>
    <mergeCell ref="C53:E53"/>
    <mergeCell ref="C45:E45"/>
    <mergeCell ref="C46:E46"/>
    <mergeCell ref="C47:E47"/>
    <mergeCell ref="I45:K45"/>
    <mergeCell ref="C37:E37"/>
    <mergeCell ref="C38:E38"/>
    <mergeCell ref="C39:E39"/>
    <mergeCell ref="C40:E40"/>
    <mergeCell ref="C44:E44"/>
    <mergeCell ref="T24:U24"/>
    <mergeCell ref="C48:E48"/>
    <mergeCell ref="C49:E49"/>
    <mergeCell ref="C50:E50"/>
    <mergeCell ref="C51:E51"/>
    <mergeCell ref="C52:E52"/>
    <mergeCell ref="C26:E26"/>
    <mergeCell ref="C27:E27"/>
    <mergeCell ref="C28:E28"/>
    <mergeCell ref="C29:E29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L45:N45"/>
    <mergeCell ref="O45:P45"/>
    <mergeCell ref="C62:E62"/>
    <mergeCell ref="C63:E63"/>
    <mergeCell ref="C64:E64"/>
    <mergeCell ref="C65:E65"/>
    <mergeCell ref="C58:E58"/>
    <mergeCell ref="C59:E59"/>
    <mergeCell ref="C60:E60"/>
    <mergeCell ref="C61:E61"/>
  </mergeCells>
  <printOptions/>
  <pageMargins left="0" right="0.11811023622047245" top="0.15748031496062992" bottom="0" header="0" footer="0"/>
  <pageSetup fitToHeight="6" fitToWidth="1" horizontalDpi="300" verticalDpi="300" orientation="landscape" pageOrder="overThenDown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96" zoomScaleNormal="96" zoomScalePageLayoutView="0" workbookViewId="0" topLeftCell="B25">
      <selection activeCell="I42" sqref="A1:K4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customHeight="1">
      <c r="A2" s="1"/>
      <c r="B2" s="298" t="s">
        <v>82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7.25" customHeight="1">
      <c r="A3" s="1"/>
      <c r="K3" s="59" t="s">
        <v>61</v>
      </c>
    </row>
    <row r="4" spans="1:13" ht="25.5" customHeight="1">
      <c r="A4" s="1"/>
      <c r="B4" s="41" t="s">
        <v>74</v>
      </c>
      <c r="C4" s="367" t="s">
        <v>23</v>
      </c>
      <c r="D4" s="367"/>
      <c r="E4" s="367"/>
      <c r="F4" s="42" t="s">
        <v>75</v>
      </c>
      <c r="G4" s="42" t="s">
        <v>76</v>
      </c>
      <c r="H4" s="42" t="s">
        <v>77</v>
      </c>
      <c r="I4" s="42" t="s">
        <v>26</v>
      </c>
      <c r="J4" s="42" t="s">
        <v>78</v>
      </c>
      <c r="K4" s="43" t="s">
        <v>79</v>
      </c>
      <c r="L4" s="39"/>
      <c r="M4" s="39"/>
    </row>
    <row r="5" spans="1:11" ht="25.5" customHeight="1">
      <c r="A5" s="1"/>
      <c r="B5" s="44">
        <v>1</v>
      </c>
      <c r="C5" s="365">
        <v>2</v>
      </c>
      <c r="D5" s="366"/>
      <c r="E5" s="368"/>
      <c r="F5" s="43">
        <v>3</v>
      </c>
      <c r="G5" s="43">
        <v>4</v>
      </c>
      <c r="H5" s="43">
        <v>5</v>
      </c>
      <c r="I5" s="43" t="s">
        <v>80</v>
      </c>
      <c r="J5" s="43">
        <v>7</v>
      </c>
      <c r="K5" s="20" t="s">
        <v>81</v>
      </c>
    </row>
    <row r="6" spans="2:11" ht="13.5" customHeight="1">
      <c r="B6" s="45" t="s">
        <v>54</v>
      </c>
      <c r="C6" s="365" t="s">
        <v>83</v>
      </c>
      <c r="D6" s="366"/>
      <c r="E6" s="366"/>
      <c r="F6" s="46" t="s">
        <v>84</v>
      </c>
      <c r="G6" s="46"/>
      <c r="H6" s="46"/>
      <c r="I6" s="46"/>
      <c r="J6" s="46" t="s">
        <v>84</v>
      </c>
      <c r="K6" s="46" t="s">
        <v>84</v>
      </c>
    </row>
    <row r="7" spans="2:11" ht="13.5" customHeight="1">
      <c r="B7" s="40"/>
      <c r="C7" s="349" t="s">
        <v>85</v>
      </c>
      <c r="D7" s="349"/>
      <c r="E7" s="349"/>
      <c r="F7" s="46" t="s">
        <v>84</v>
      </c>
      <c r="G7" s="47"/>
      <c r="H7" s="47"/>
      <c r="I7" s="47"/>
      <c r="J7" s="46" t="s">
        <v>84</v>
      </c>
      <c r="K7" s="46" t="s">
        <v>84</v>
      </c>
    </row>
    <row r="8" spans="2:11" ht="20.25" customHeight="1">
      <c r="B8" s="40"/>
      <c r="C8" s="349" t="s">
        <v>86</v>
      </c>
      <c r="D8" s="349"/>
      <c r="E8" s="349"/>
      <c r="F8" s="46" t="s">
        <v>84</v>
      </c>
      <c r="G8" s="47"/>
      <c r="H8" s="47"/>
      <c r="I8" s="47"/>
      <c r="J8" s="46" t="s">
        <v>84</v>
      </c>
      <c r="K8" s="46" t="s">
        <v>84</v>
      </c>
    </row>
    <row r="9" spans="2:11" ht="13.5" customHeight="1">
      <c r="B9" s="40"/>
      <c r="C9" s="349" t="s">
        <v>87</v>
      </c>
      <c r="D9" s="349"/>
      <c r="E9" s="349"/>
      <c r="F9" s="46" t="s">
        <v>84</v>
      </c>
      <c r="G9" s="47"/>
      <c r="H9" s="47"/>
      <c r="I9" s="47"/>
      <c r="J9" s="46" t="s">
        <v>84</v>
      </c>
      <c r="K9" s="46" t="s">
        <v>84</v>
      </c>
    </row>
    <row r="10" spans="2:11" ht="13.5" customHeight="1">
      <c r="B10" s="40"/>
      <c r="C10" s="349" t="s">
        <v>88</v>
      </c>
      <c r="D10" s="349"/>
      <c r="E10" s="349"/>
      <c r="F10" s="46" t="s">
        <v>84</v>
      </c>
      <c r="G10" s="47"/>
      <c r="H10" s="47"/>
      <c r="I10" s="47"/>
      <c r="J10" s="46" t="s">
        <v>84</v>
      </c>
      <c r="K10" s="46" t="s">
        <v>84</v>
      </c>
    </row>
    <row r="11" spans="2:11" ht="18.75" customHeight="1">
      <c r="B11" s="350" t="s">
        <v>89</v>
      </c>
      <c r="C11" s="351"/>
      <c r="D11" s="351"/>
      <c r="E11" s="351"/>
      <c r="F11" s="351"/>
      <c r="G11" s="351"/>
      <c r="H11" s="351"/>
      <c r="I11" s="351"/>
      <c r="J11" s="351"/>
      <c r="K11" s="351"/>
    </row>
    <row r="12" spans="1:11" ht="13.5" customHeight="1">
      <c r="A12" s="1"/>
      <c r="B12" s="48">
        <v>2</v>
      </c>
      <c r="C12" s="354" t="s">
        <v>90</v>
      </c>
      <c r="D12" s="355"/>
      <c r="E12" s="355"/>
      <c r="F12" s="46" t="s">
        <v>84</v>
      </c>
      <c r="G12" s="46"/>
      <c r="H12" s="46"/>
      <c r="I12" s="46"/>
      <c r="J12" s="46" t="s">
        <v>84</v>
      </c>
      <c r="K12" s="46" t="s">
        <v>84</v>
      </c>
    </row>
    <row r="13" spans="1:11" ht="13.5" customHeight="1">
      <c r="A13" s="1"/>
      <c r="B13" s="350" t="s">
        <v>91</v>
      </c>
      <c r="C13" s="351"/>
      <c r="D13" s="351"/>
      <c r="E13" s="351"/>
      <c r="F13" s="351"/>
      <c r="G13" s="351"/>
      <c r="H13" s="351"/>
      <c r="I13" s="351"/>
      <c r="J13" s="351"/>
      <c r="K13" s="351"/>
    </row>
    <row r="14" spans="1:11" ht="13.5" customHeight="1">
      <c r="A14" s="1"/>
      <c r="B14" s="350" t="s">
        <v>92</v>
      </c>
      <c r="C14" s="351"/>
      <c r="D14" s="351"/>
      <c r="E14" s="351"/>
      <c r="F14" s="351"/>
      <c r="G14" s="351"/>
      <c r="H14" s="351"/>
      <c r="I14" s="351"/>
      <c r="J14" s="351"/>
      <c r="K14" s="351"/>
    </row>
    <row r="15" spans="1:11" ht="13.5" customHeight="1">
      <c r="A15" s="1"/>
      <c r="B15" s="49" t="s">
        <v>43</v>
      </c>
      <c r="C15" s="352" t="s">
        <v>93</v>
      </c>
      <c r="D15" s="353"/>
      <c r="E15" s="353"/>
      <c r="F15" s="50"/>
      <c r="G15" s="50"/>
      <c r="H15" s="50"/>
      <c r="I15" s="50"/>
      <c r="J15" s="50"/>
      <c r="K15" s="50"/>
    </row>
    <row r="16" spans="1:11" ht="13.5" customHeight="1">
      <c r="A16" s="1"/>
      <c r="B16" s="49"/>
      <c r="C16" s="352" t="s">
        <v>94</v>
      </c>
      <c r="D16" s="353"/>
      <c r="E16" s="353"/>
      <c r="F16" s="50"/>
      <c r="G16" s="50"/>
      <c r="H16" s="50"/>
      <c r="I16" s="50"/>
      <c r="J16" s="50"/>
      <c r="K16" s="50"/>
    </row>
    <row r="17" spans="1:11" ht="13.5" customHeight="1">
      <c r="A17" s="1"/>
      <c r="B17" s="350" t="s">
        <v>95</v>
      </c>
      <c r="C17" s="351"/>
      <c r="D17" s="351"/>
      <c r="E17" s="351"/>
      <c r="F17" s="351"/>
      <c r="G17" s="351"/>
      <c r="H17" s="351"/>
      <c r="I17" s="351"/>
      <c r="J17" s="351"/>
      <c r="K17" s="351"/>
    </row>
    <row r="18" spans="1:11" ht="18" customHeight="1">
      <c r="A18" s="1"/>
      <c r="B18" s="51" t="s">
        <v>49</v>
      </c>
      <c r="C18" s="356" t="s">
        <v>113</v>
      </c>
      <c r="D18" s="356"/>
      <c r="E18" s="352"/>
      <c r="F18" s="55"/>
      <c r="G18" s="55"/>
      <c r="H18" s="55"/>
      <c r="I18" s="55"/>
      <c r="J18" s="55"/>
      <c r="K18" s="55"/>
    </row>
    <row r="19" spans="1:11" ht="13.5" customHeight="1">
      <c r="A19" s="1"/>
      <c r="B19" s="51" t="s">
        <v>49</v>
      </c>
      <c r="C19" s="356" t="s">
        <v>114</v>
      </c>
      <c r="D19" s="356"/>
      <c r="E19" s="352"/>
      <c r="F19" s="55"/>
      <c r="G19" s="55"/>
      <c r="H19" s="55"/>
      <c r="I19" s="55"/>
      <c r="J19" s="55"/>
      <c r="K19" s="55"/>
    </row>
    <row r="20" spans="1:11" ht="13.5" customHeight="1">
      <c r="A20" s="1"/>
      <c r="B20" s="51"/>
      <c r="C20" s="356" t="s">
        <v>97</v>
      </c>
      <c r="D20" s="356"/>
      <c r="E20" s="352"/>
      <c r="F20" s="55"/>
      <c r="G20" s="55"/>
      <c r="H20" s="55"/>
      <c r="I20" s="55"/>
      <c r="J20" s="55"/>
      <c r="K20" s="55"/>
    </row>
    <row r="21" spans="1:11" ht="20.25" customHeight="1">
      <c r="A21" s="1"/>
      <c r="B21" s="51"/>
      <c r="C21" s="369" t="s">
        <v>96</v>
      </c>
      <c r="D21" s="370"/>
      <c r="E21" s="370"/>
      <c r="F21" s="55"/>
      <c r="G21" s="55"/>
      <c r="H21" s="55"/>
      <c r="I21" s="55"/>
      <c r="J21" s="55"/>
      <c r="K21" s="55"/>
    </row>
    <row r="22" spans="1:11" ht="13.5" customHeight="1">
      <c r="A22" s="1"/>
      <c r="B22" s="350" t="s">
        <v>98</v>
      </c>
      <c r="C22" s="351"/>
      <c r="D22" s="351"/>
      <c r="E22" s="351"/>
      <c r="F22" s="351"/>
      <c r="G22" s="351"/>
      <c r="H22" s="351"/>
      <c r="I22" s="351"/>
      <c r="J22" s="351"/>
      <c r="K22" s="351"/>
    </row>
    <row r="23" spans="1:11" ht="18" customHeight="1">
      <c r="A23" s="1"/>
      <c r="B23" s="51" t="s">
        <v>49</v>
      </c>
      <c r="C23" s="356" t="s">
        <v>113</v>
      </c>
      <c r="D23" s="356"/>
      <c r="E23" s="352"/>
      <c r="F23" s="55"/>
      <c r="G23" s="55"/>
      <c r="H23" s="55"/>
      <c r="I23" s="55"/>
      <c r="J23" s="55"/>
      <c r="K23" s="55"/>
    </row>
    <row r="24" spans="1:11" ht="20.25" customHeight="1">
      <c r="A24" s="1"/>
      <c r="B24" s="51" t="s">
        <v>49</v>
      </c>
      <c r="C24" s="356" t="s">
        <v>114</v>
      </c>
      <c r="D24" s="356"/>
      <c r="E24" s="352"/>
      <c r="F24" s="55"/>
      <c r="G24" s="55"/>
      <c r="H24" s="55"/>
      <c r="I24" s="55"/>
      <c r="J24" s="55"/>
      <c r="K24" s="55"/>
    </row>
    <row r="25" spans="1:11" ht="13.5" customHeight="1">
      <c r="A25" s="1"/>
      <c r="B25" s="51" t="s">
        <v>49</v>
      </c>
      <c r="C25" s="360" t="s">
        <v>97</v>
      </c>
      <c r="D25" s="360"/>
      <c r="E25" s="361"/>
      <c r="F25" s="55"/>
      <c r="G25" s="55"/>
      <c r="H25" s="55"/>
      <c r="I25" s="55"/>
      <c r="J25" s="55"/>
      <c r="K25" s="55"/>
    </row>
    <row r="26" spans="1:11" ht="13.5" customHeight="1">
      <c r="A26" s="1"/>
      <c r="B26" s="52" t="s">
        <v>42</v>
      </c>
      <c r="C26" s="357" t="s">
        <v>99</v>
      </c>
      <c r="D26" s="358"/>
      <c r="E26" s="359"/>
      <c r="F26" s="46" t="s">
        <v>84</v>
      </c>
      <c r="G26" s="46"/>
      <c r="H26" s="46"/>
      <c r="I26" s="46"/>
      <c r="J26" s="46" t="s">
        <v>84</v>
      </c>
      <c r="K26" s="46" t="s">
        <v>84</v>
      </c>
    </row>
    <row r="27" spans="2:11" ht="12.75">
      <c r="B27" s="53"/>
      <c r="C27" s="19"/>
      <c r="D27" s="53"/>
      <c r="E27" s="53"/>
      <c r="F27" s="53"/>
      <c r="G27" s="53"/>
      <c r="H27" s="53"/>
      <c r="I27" s="53"/>
      <c r="J27" s="53"/>
      <c r="K27" s="53"/>
    </row>
    <row r="28" spans="2:11" ht="12.75">
      <c r="B28" s="11" t="s">
        <v>100</v>
      </c>
      <c r="C28" s="11" t="s">
        <v>101</v>
      </c>
      <c r="D28" s="11"/>
      <c r="E28" s="11"/>
      <c r="F28" s="11"/>
      <c r="G28" s="53"/>
      <c r="H28" s="53"/>
      <c r="I28" s="53"/>
      <c r="J28" s="53"/>
      <c r="K28" s="53"/>
    </row>
    <row r="29" spans="2:11" ht="12.75">
      <c r="B29" s="11"/>
      <c r="C29" s="56" t="s">
        <v>126</v>
      </c>
      <c r="D29" s="11"/>
      <c r="E29" s="11"/>
      <c r="F29" s="11"/>
      <c r="G29" s="53"/>
      <c r="H29" s="53"/>
      <c r="I29" s="53"/>
      <c r="J29" s="53"/>
      <c r="K29" s="53"/>
    </row>
    <row r="30" spans="3:4" ht="12.75">
      <c r="C30" s="36"/>
      <c r="D30" s="11"/>
    </row>
    <row r="31" spans="2:11" ht="76.5" customHeight="1">
      <c r="B31" s="11" t="s">
        <v>102</v>
      </c>
      <c r="C31" s="37" t="s">
        <v>103</v>
      </c>
      <c r="D31" s="35"/>
      <c r="E31" s="35"/>
      <c r="F31" s="348" t="s">
        <v>208</v>
      </c>
      <c r="G31" s="348"/>
      <c r="H31" s="348"/>
      <c r="I31" s="348"/>
      <c r="J31" s="348"/>
      <c r="K31" s="348"/>
    </row>
    <row r="32" spans="1:11" s="7" customFormat="1" ht="10.5" customHeight="1">
      <c r="A32" s="18"/>
      <c r="C32" s="283"/>
      <c r="D32" s="283"/>
      <c r="E32" s="283"/>
      <c r="F32" s="283"/>
      <c r="G32" s="283"/>
      <c r="H32" s="283"/>
      <c r="I32" s="283"/>
      <c r="J32" s="283"/>
      <c r="K32" s="283"/>
    </row>
    <row r="33" spans="2:11" ht="13.5" customHeight="1">
      <c r="B33" s="11" t="s">
        <v>123</v>
      </c>
      <c r="C33" s="283" t="s">
        <v>104</v>
      </c>
      <c r="D33" s="283"/>
      <c r="E33" s="283"/>
      <c r="F33" s="283"/>
      <c r="G33" s="283"/>
      <c r="H33" s="283"/>
      <c r="I33" s="283"/>
      <c r="J33" s="283"/>
      <c r="K33" s="283"/>
    </row>
    <row r="34" spans="1:11" ht="30" customHeight="1">
      <c r="A34" s="1"/>
      <c r="B34" s="1"/>
      <c r="C34" s="284" t="s">
        <v>105</v>
      </c>
      <c r="D34" s="302"/>
      <c r="E34" s="302"/>
      <c r="F34" s="283" t="s">
        <v>124</v>
      </c>
      <c r="G34" s="185"/>
      <c r="H34" s="185"/>
      <c r="I34" s="185"/>
      <c r="J34" s="185"/>
      <c r="K34" s="185"/>
    </row>
    <row r="35" spans="1:11" ht="39" customHeight="1">
      <c r="A35" s="1"/>
      <c r="B35" s="1"/>
      <c r="C35" s="284" t="s">
        <v>106</v>
      </c>
      <c r="D35" s="302"/>
      <c r="E35" s="302"/>
      <c r="F35" s="283" t="s">
        <v>207</v>
      </c>
      <c r="G35" s="185"/>
      <c r="H35" s="185"/>
      <c r="I35" s="185"/>
      <c r="J35" s="185"/>
      <c r="K35" s="185"/>
    </row>
    <row r="36" spans="1:11" ht="39.75" customHeight="1">
      <c r="A36" s="1"/>
      <c r="B36" s="1"/>
      <c r="C36" s="284" t="s">
        <v>107</v>
      </c>
      <c r="D36" s="302"/>
      <c r="E36" s="302"/>
      <c r="F36" s="283" t="s">
        <v>130</v>
      </c>
      <c r="G36" s="185"/>
      <c r="H36" s="185"/>
      <c r="I36" s="185"/>
      <c r="J36" s="185"/>
      <c r="K36" s="185"/>
    </row>
    <row r="37" spans="1:11" ht="38.25" customHeight="1">
      <c r="A37" s="1"/>
      <c r="B37" s="1"/>
      <c r="C37" s="284" t="s">
        <v>108</v>
      </c>
      <c r="D37" s="302"/>
      <c r="E37" s="302"/>
      <c r="F37" s="283" t="s">
        <v>125</v>
      </c>
      <c r="G37" s="185"/>
      <c r="H37" s="185"/>
      <c r="I37" s="185"/>
      <c r="J37" s="185"/>
      <c r="K37" s="185"/>
    </row>
    <row r="38" spans="1:11" ht="14.25" customHeight="1">
      <c r="A38" s="1"/>
      <c r="B38" s="1"/>
      <c r="C38" s="274"/>
      <c r="D38" s="274"/>
      <c r="E38" s="274"/>
      <c r="F38" s="17"/>
      <c r="G38" s="17"/>
      <c r="H38" s="17"/>
      <c r="I38" s="17"/>
      <c r="J38" s="17"/>
      <c r="K38" s="17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76"/>
      <c r="D40" s="276"/>
      <c r="E40" s="276"/>
      <c r="F40" s="276"/>
      <c r="G40" s="1"/>
      <c r="H40" s="1"/>
      <c r="I40" s="1"/>
      <c r="J40" s="1"/>
      <c r="K40" s="1"/>
    </row>
    <row r="41" spans="3:11" ht="27.75" customHeight="1">
      <c r="C41" s="362" t="s">
        <v>191</v>
      </c>
      <c r="D41" s="362"/>
      <c r="E41" s="362"/>
      <c r="F41" s="362"/>
      <c r="G41" s="4"/>
      <c r="H41" s="1"/>
      <c r="I41" s="363" t="s">
        <v>192</v>
      </c>
      <c r="J41" s="363"/>
      <c r="K41" s="363"/>
    </row>
    <row r="42" spans="3:11" ht="12.75">
      <c r="C42" s="1"/>
      <c r="D42" s="1"/>
      <c r="E42" s="1"/>
      <c r="F42" s="1"/>
      <c r="G42" s="3" t="s">
        <v>0</v>
      </c>
      <c r="H42" s="1"/>
      <c r="I42" s="364" t="s">
        <v>1</v>
      </c>
      <c r="J42" s="364"/>
      <c r="K42" s="364"/>
    </row>
    <row r="44" spans="3:11" ht="15">
      <c r="C44" s="38"/>
      <c r="D44" s="38"/>
      <c r="E44" s="38"/>
      <c r="F44" s="38"/>
      <c r="G44" s="115"/>
      <c r="H44" s="38"/>
      <c r="I44" s="38"/>
      <c r="J44" s="38"/>
      <c r="K44" s="38"/>
    </row>
    <row r="45" spans="3:11" ht="15">
      <c r="C45" s="38"/>
      <c r="D45" s="38"/>
      <c r="E45" s="114"/>
      <c r="F45" s="114"/>
      <c r="G45" s="38"/>
      <c r="H45" s="38"/>
      <c r="I45" s="38"/>
      <c r="J45" s="38"/>
      <c r="K45" s="38"/>
    </row>
    <row r="46" spans="3:11" ht="12.75"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/>
  <mergeCells count="40">
    <mergeCell ref="I41:K41"/>
    <mergeCell ref="I42:K42"/>
    <mergeCell ref="C6:E6"/>
    <mergeCell ref="C7:E7"/>
    <mergeCell ref="B11:K11"/>
    <mergeCell ref="B2:K2"/>
    <mergeCell ref="C4:E4"/>
    <mergeCell ref="C5:E5"/>
    <mergeCell ref="C19:E19"/>
    <mergeCell ref="C21:E21"/>
    <mergeCell ref="C23:E23"/>
    <mergeCell ref="C24:E24"/>
    <mergeCell ref="C25:E25"/>
    <mergeCell ref="C41:F41"/>
    <mergeCell ref="C32:K32"/>
    <mergeCell ref="C33:K33"/>
    <mergeCell ref="C36:E36"/>
    <mergeCell ref="F36:K36"/>
    <mergeCell ref="F37:K37"/>
    <mergeCell ref="C40:F40"/>
    <mergeCell ref="C35:E35"/>
    <mergeCell ref="C37:E37"/>
    <mergeCell ref="C38:E38"/>
    <mergeCell ref="C18:E18"/>
    <mergeCell ref="C20:E20"/>
    <mergeCell ref="B22:K22"/>
    <mergeCell ref="C26:E26"/>
    <mergeCell ref="C34:E34"/>
    <mergeCell ref="F34:K34"/>
    <mergeCell ref="F35:K35"/>
    <mergeCell ref="F31:K31"/>
    <mergeCell ref="C8:E8"/>
    <mergeCell ref="C9:E9"/>
    <mergeCell ref="C10:E10"/>
    <mergeCell ref="B13:K13"/>
    <mergeCell ref="B14:K14"/>
    <mergeCell ref="B17:K17"/>
    <mergeCell ref="C15:E15"/>
    <mergeCell ref="C12:E12"/>
    <mergeCell ref="C16:E16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2021-02-22T10:10:11Z</cp:lastPrinted>
  <dcterms:created xsi:type="dcterms:W3CDTF">2019-01-09T14:21:23Z</dcterms:created>
  <dcterms:modified xsi:type="dcterms:W3CDTF">2021-02-22T14:51:30Z</dcterms:modified>
  <cp:category/>
  <cp:version/>
  <cp:contentType/>
  <cp:contentStatus/>
</cp:coreProperties>
</file>