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2">'5.3. Показники '!$C$2:$Q$32</definedName>
    <definedName name="_xlnm.Print_Area" localSheetId="3">'5.4. Показники '!$C$2:$Q$29</definedName>
    <definedName name="_xlnm.Print_Area" localSheetId="4">'5.5. '!$B$2:$K$44</definedName>
  </definedNames>
  <calcPr fullCalcOnLoad="1" refMode="R1C1"/>
</workbook>
</file>

<file path=xl/sharedStrings.xml><?xml version="1.0" encoding="utf-8"?>
<sst xmlns="http://schemas.openxmlformats.org/spreadsheetml/2006/main" count="263" uniqueCount="162">
  <si>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</si>
  <si>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</si>
  <si>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</si>
  <si>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</si>
  <si>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</si>
  <si>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</si>
  <si>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</si>
  <si>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</si>
  <si>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</si>
  <si>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</si>
  <si>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</si>
  <si>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</si>
  <si>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</si>
  <si>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</si>
  <si>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</si>
  <si>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</si>
  <si>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</si>
  <si>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</si>
  <si>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</si>
  <si>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</si>
  <si>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</si>
  <si>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</si>
  <si>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</si>
  <si>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</si>
  <si>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</si>
  <si>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</si>
  <si>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</si>
  <si>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</si>
  <si>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</si>
  <si>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</si>
  <si>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</si>
  <si>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</si>
  <si>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</si>
  <si>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</si>
  <si>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</si>
  <si>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</si>
  <si>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</si>
  <si>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</si>
  <si>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</si>
  <si>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</si>
  <si>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</si>
  <si>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</si>
  <si>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</si>
  <si>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</si>
  <si>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</si>
  <si>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</si>
  <si>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</si>
  <si>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</si>
  <si>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</si>
  <si>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</si>
  <si>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</si>
  <si>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</si>
  <si>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</si>
  <si>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</si>
  <si>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</si>
  <si>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</si>
  <si>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</si>
  <si>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</si>
  <si>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</si>
  <si>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</si>
  <si>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</si>
  <si>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</si>
  <si>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</si>
  <si>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</si>
  <si>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</si>
  <si>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</si>
  <si>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</si>
  <si>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</si>
  <si>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</si>
  <si>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</si>
  <si>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</si>
  <si>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</si>
  <si>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</si>
  <si>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</si>
  <si>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</si>
  <si>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</si>
  <si>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</si>
  <si>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</si>
  <si>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</si>
  <si>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</si>
  <si>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</si>
  <si>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</si>
  <si>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</si>
  <si>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</si>
  <si>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</si>
  <si>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</si>
  <si>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</si>
  <si>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</si>
  <si>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</si>
  <si>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</si>
  <si>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</si>
  <si>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</si>
  <si>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</si>
  <si>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</si>
  <si>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</si>
  <si>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</si>
  <si>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</si>
  <si>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</si>
  <si>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</si>
  <si>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</si>
  <si>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</si>
  <si>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</si>
  <si>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</si>
  <si>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</si>
  <si>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</si>
  <si>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</si>
  <si>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</si>
  <si>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</si>
  <si>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</si>
  <si>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</si>
  <si>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</si>
  <si>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</si>
  <si>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</si>
  <si>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</si>
  <si>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</si>
  <si>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</si>
  <si>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</si>
  <si>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</si>
  <si>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</si>
  <si>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</si>
  <si>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</si>
  <si>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</si>
  <si>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</si>
  <si>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</si>
  <si>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Здійснення департаментом наданих законодавством повноважень у сфері соціального захисту населення.</t>
  </si>
  <si>
    <t>(1040)</t>
  </si>
  <si>
    <t>за 2019 рік</t>
  </si>
  <si>
    <t>Станом на 01.01.2019 року та станом на 01.01.2020 року дебіторська та кредиторська заборгованості відсутні.</t>
  </si>
  <si>
    <t>Програма є результативною лише при наявності відповідного бюджетного фінансування, оскільки передбачає надання  фінансової підтримки громадським організаціям ветеранів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</si>
  <si>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</si>
  <si>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</si>
  <si>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 відповідно до законодавства</t>
  </si>
  <si>
    <t xml:space="preserve"> 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</si>
  <si>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Відхилення  Касові видатків по даній програмі за  2019 рік становлять 13 970,368 тис.грн.  що складає 100 % від уточненого плану на 2019 рік та відповідають фактичній потребі громадських організацій ветеранів.  </t>
  </si>
  <si>
    <t>1.1.1.</t>
  </si>
  <si>
    <t>1.1.2.</t>
  </si>
  <si>
    <t>1.2.1.</t>
  </si>
  <si>
    <t>1.2.2.</t>
  </si>
  <si>
    <t>1.3.</t>
  </si>
  <si>
    <t>обсяг витрат безпосередньо на придбання житла, грн.</t>
  </si>
  <si>
    <t>обсяг витрат, пов'язаних з оформленням права власності на житло та сплатою передбачених законодавством податків і зборів, грн.</t>
  </si>
  <si>
    <t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бюджету, грн.</t>
  </si>
  <si>
    <t>Кількість осіб з інвалідністю, які потребують поліпшення житлових умов, та заяви яких розглянуто відповідною комісією, осіб</t>
  </si>
  <si>
    <t>Кількість сімей осіб, які потребують поліпшення житлових умов, та заяви яких розглянуто відповідною комісією в т.ч., осіб</t>
  </si>
  <si>
    <t>Кількість  сімей загиблих осіб, які потребують поліпшення житлових умов, та заяви яких розглянуто відповідною комісією , осіб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</si>
  <si>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 ,грн.</t>
  </si>
  <si>
    <t xml:space="preserve"> Касові видатків по даній програмі за  2019 рік становлять 13 970,368 тис. грн.  що скадає 100% від уточненого плану на 2019 рік. Фактична потреба в коштах забезпечена на 37,5%. 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</si>
  <si>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</si>
  <si>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</si>
  <si>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>Середня вартість однієї придбаної квартири (будинку)</t>
  </si>
  <si>
    <t>Середня вартість витрат на оформлення права власності на житло</t>
  </si>
  <si>
    <t>середня вартість 1 кв.м. придбаного житла</t>
  </si>
  <si>
    <t>якості</t>
  </si>
  <si>
    <t>Частка забезпечення житлом осіб, сімей які потребують поліпшення житлових умов ,в т.ч.,%</t>
  </si>
  <si>
    <t>частка забезпечених житлом сімей загиблих осіб, які потребують поліпшення житлових умов, %</t>
  </si>
  <si>
    <t>Частка забезпечення житлом осіб з інвалідністю, які потребують поліпшення житлових умов , %</t>
  </si>
  <si>
    <t>У звязку із меншим обсягом субвенції в 2019 році касові видатки склали 13 970,368 тис.грн., що дозволило профінансувати  придбання 12 квартир, натомість в 2018 році видатки склали 25 830,113 грн. придбання 22 квартир для учасників АТО, ООС та членів сімей загиблих</t>
  </si>
  <si>
    <t>В 2019 році на 45,5% знизилася кількість придбаного житла ,у звязку з меншими обсягами субвенцій. У звязку із меншим обсягом субвенції в 2019 році касові видатки склали 13 970,368 тис.грн., що дозволило профінансувати  придбання 12 квартир, натомість в 2018 році видатки склали 25 830,113 грн. придбання 22 квартир для учасників АТО, ООС та членів сімей загиблих</t>
  </si>
  <si>
    <t>Планова чисельність отримувачів у 2019 році більша на 45,5% при цьому реально придбано меншу кількість квартир та на 45,9 % менші фактичні видатки в порівнянні з плановими. У звязку із меншим обсягом субвенції в 2019 році касові видатки склали 13 970,368 тис.грн., що дозволило профінансувати  придбання 12 квартир, натомість в 2018 році видатки склали 25 830,113 грн. придбання 22 квартир для учасників АТО, ООС та членів сімей загиблих</t>
  </si>
  <si>
    <t>В 2019 році на 0,6% знизалися вартість в розрахунку на 1 житла</t>
  </si>
  <si>
    <t>В 2019 році на 62,5% знизилася сума субвенції на придбання житла в звязку з чим видатки виконано на 37,5% від запланованих. В 2018 році обсяг субвенції забезпечив 100 % потребу в коштах</t>
  </si>
  <si>
    <t>Программа залишається актуальною для подальшої реалізації. Завдяки коштам, виділеним за рахунок коштів субвенції на реалізацію програми, у 2019 році вдалося забезпечити 12 осіб житлом. Бюджетні кошти використані за призначенням  та в повному обсязі.  Касові видатків по даній програмі за  2019 рік становлять 13 970,368 тис. грн.  що скадає 100% від уточненого плану на 2019 рік. Фактична потреба в коштах забезпечена на 37,5%. В 2018 році субвенція покрила 100 % потребу в коштах та було забезпеченно придбання 22 квартир.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</si>
</sst>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000000000000"/>
    <numFmt numFmtId="211" formatCode="#,##0.0"/>
    <numFmt numFmtId="212" formatCode="#,##0.000"/>
  </numFmts>
  <fonts count="7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0" xfId="0" applyFont="1" applyBorder="1" applyAlignment="1">
      <alignment horizontal="center" wrapText="1"/>
    </xf>
    <xf numFmtId="0" fontId="24" fillId="0" borderId="18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33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34" fillId="0" borderId="15" xfId="0" applyNumberFormat="1" applyFont="1" applyBorder="1" applyAlignment="1" applyProtection="1">
      <alignment horizontal="center" vertical="center" wrapText="1"/>
      <protection/>
    </xf>
    <xf numFmtId="49" fontId="28" fillId="0" borderId="22" xfId="0" applyNumberFormat="1" applyFont="1" applyBorder="1" applyAlignment="1" applyProtection="1">
      <alignment horizontal="center" vertical="center" wrapText="1"/>
      <protection/>
    </xf>
    <xf numFmtId="195" fontId="22" fillId="0" borderId="20" xfId="0" applyNumberFormat="1" applyFont="1" applyBorder="1" applyAlignment="1">
      <alignment horizontal="center" wrapText="1"/>
    </xf>
    <xf numFmtId="195" fontId="24" fillId="0" borderId="11" xfId="0" applyNumberFormat="1" applyFont="1" applyBorder="1" applyAlignment="1" applyProtection="1">
      <alignment horizontal="center" vertical="top" wrapText="1"/>
      <protection/>
    </xf>
    <xf numFmtId="2" fontId="34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Border="1" applyAlignment="1" applyProtection="1">
      <alignment horizontal="center" vertical="center" wrapText="1"/>
      <protection/>
    </xf>
    <xf numFmtId="194" fontId="19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94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189" fontId="18" fillId="0" borderId="23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 vertical="top" wrapText="1"/>
      <protection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54" applyFont="1" applyBorder="1" applyAlignment="1">
      <alignment vertical="top" wrapText="1"/>
      <protection/>
    </xf>
    <xf numFmtId="49" fontId="36" fillId="33" borderId="11" xfId="0" applyNumberFormat="1" applyFont="1" applyFill="1" applyBorder="1" applyAlignment="1">
      <alignment horizontal="center" vertical="top"/>
    </xf>
    <xf numFmtId="49" fontId="35" fillId="33" borderId="11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3" fontId="76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left" vertical="center" wrapText="1"/>
      <protection/>
    </xf>
    <xf numFmtId="0" fontId="40" fillId="0" borderId="11" xfId="53" applyFont="1" applyFill="1" applyBorder="1" applyAlignment="1">
      <alignment horizontal="left" vertical="center" wrapText="1"/>
      <protection/>
    </xf>
    <xf numFmtId="0" fontId="77" fillId="0" borderId="11" xfId="0" applyFont="1" applyBorder="1" applyAlignment="1">
      <alignment horizontal="center" vertical="center" wrapText="1"/>
    </xf>
    <xf numFmtId="211" fontId="76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212" fontId="41" fillId="33" borderId="11" xfId="0" applyNumberFormat="1" applyFont="1" applyFill="1" applyBorder="1" applyAlignment="1">
      <alignment horizontal="center" wrapText="1"/>
    </xf>
    <xf numFmtId="212" fontId="34" fillId="0" borderId="15" xfId="0" applyNumberFormat="1" applyFont="1" applyBorder="1" applyAlignment="1" applyProtection="1">
      <alignment horizontal="center" vertical="center" wrapText="1"/>
      <protection/>
    </xf>
    <xf numFmtId="1" fontId="36" fillId="33" borderId="11" xfId="0" applyNumberFormat="1" applyFont="1" applyFill="1" applyBorder="1" applyAlignment="1">
      <alignment vertical="center"/>
    </xf>
    <xf numFmtId="205" fontId="34" fillId="33" borderId="11" xfId="0" applyNumberFormat="1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top" wrapText="1"/>
      <protection/>
    </xf>
    <xf numFmtId="195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94" fontId="18" fillId="0" borderId="10" xfId="0" applyNumberFormat="1" applyFont="1" applyFill="1" applyBorder="1" applyAlignment="1" applyProtection="1">
      <alignment horizontal="center" vertical="center" wrapText="1"/>
      <protection/>
    </xf>
    <xf numFmtId="194" fontId="18" fillId="0" borderId="25" xfId="0" applyNumberFormat="1" applyFont="1" applyFill="1" applyBorder="1" applyAlignment="1" applyProtection="1">
      <alignment horizontal="center" vertical="center" wrapText="1"/>
      <protection/>
    </xf>
    <xf numFmtId="2" fontId="34" fillId="33" borderId="11" xfId="0" applyNumberFormat="1" applyFont="1" applyFill="1" applyBorder="1" applyAlignment="1">
      <alignment vertical="center" wrapText="1"/>
    </xf>
    <xf numFmtId="194" fontId="34" fillId="33" borderId="11" xfId="0" applyNumberFormat="1" applyFont="1" applyFill="1" applyBorder="1" applyAlignment="1">
      <alignment vertical="center" wrapText="1"/>
    </xf>
    <xf numFmtId="0" fontId="29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8" fillId="0" borderId="22" xfId="0" applyNumberFormat="1" applyFont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22" fillId="0" borderId="26" xfId="52" applyFont="1" applyBorder="1" applyAlignment="1">
      <alignment/>
      <protection/>
    </xf>
    <xf numFmtId="0" fontId="22" fillId="0" borderId="27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26" xfId="52" applyFont="1" applyBorder="1" applyAlignment="1">
      <alignment wrapText="1"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5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36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2" fontId="28" fillId="0" borderId="29" xfId="0" applyNumberFormat="1" applyFont="1" applyBorder="1" applyAlignment="1" applyProtection="1">
      <alignment horizontal="left" vertical="top" wrapText="1"/>
      <protection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31" fillId="0" borderId="16" xfId="0" applyFont="1" applyBorder="1" applyAlignment="1" applyProtection="1">
      <alignment horizontal="left" vertical="top" wrapText="1"/>
      <protection/>
    </xf>
    <xf numFmtId="0" fontId="30" fillId="0" borderId="0" xfId="0" applyFont="1" applyAlignment="1">
      <alignment wrapText="1"/>
    </xf>
    <xf numFmtId="0" fontId="30" fillId="0" borderId="32" xfId="0" applyFont="1" applyBorder="1" applyAlignment="1">
      <alignment wrapText="1"/>
    </xf>
    <xf numFmtId="0" fontId="39" fillId="33" borderId="26" xfId="0" applyFont="1" applyFill="1" applyBorder="1" applyAlignment="1">
      <alignment horizontal="left" vertical="top" wrapText="1"/>
    </xf>
    <xf numFmtId="0" fontId="39" fillId="33" borderId="27" xfId="0" applyFont="1" applyFill="1" applyBorder="1" applyAlignment="1">
      <alignment horizontal="left" vertical="top" wrapText="1"/>
    </xf>
    <xf numFmtId="0" fontId="39" fillId="33" borderId="28" xfId="0" applyFont="1" applyFill="1" applyBorder="1" applyAlignment="1">
      <alignment horizontal="left" vertical="top" wrapText="1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4" fillId="0" borderId="34" xfId="0" applyFont="1" applyBorder="1" applyAlignment="1" applyProtection="1">
      <alignment horizontal="left" vertical="top" wrapText="1"/>
      <protection/>
    </xf>
    <xf numFmtId="0" fontId="24" fillId="0" borderId="35" xfId="0" applyFont="1" applyBorder="1" applyAlignment="1" applyProtection="1">
      <alignment horizontal="left" vertical="top" wrapText="1"/>
      <protection/>
    </xf>
    <xf numFmtId="0" fontId="22" fillId="0" borderId="35" xfId="0" applyFont="1" applyBorder="1" applyAlignment="1">
      <alignment wrapText="1"/>
    </xf>
    <xf numFmtId="0" fontId="22" fillId="0" borderId="36" xfId="0" applyFont="1" applyBorder="1" applyAlignment="1">
      <alignment wrapText="1"/>
    </xf>
    <xf numFmtId="0" fontId="29" fillId="0" borderId="0" xfId="0" applyFont="1" applyBorder="1" applyAlignment="1" applyProtection="1">
      <alignment horizontal="left" vertical="center" wrapText="1"/>
      <protection/>
    </xf>
    <xf numFmtId="0" fontId="24" fillId="0" borderId="17" xfId="0" applyFont="1" applyBorder="1" applyAlignment="1" applyProtection="1">
      <alignment horizontal="left" vertical="top" wrapText="1"/>
      <protection/>
    </xf>
    <xf numFmtId="0" fontId="24" fillId="0" borderId="22" xfId="0" applyFont="1" applyBorder="1" applyAlignment="1" applyProtection="1">
      <alignment horizontal="left" vertical="top" wrapText="1"/>
      <protection/>
    </xf>
    <xf numFmtId="0" fontId="24" fillId="0" borderId="37" xfId="0" applyFont="1" applyBorder="1" applyAlignment="1" applyProtection="1">
      <alignment horizontal="left" vertical="top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2" fontId="19" fillId="0" borderId="16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39" fillId="33" borderId="38" xfId="0" applyFont="1" applyFill="1" applyBorder="1" applyAlignment="1">
      <alignment vertical="top" wrapText="1"/>
    </xf>
    <xf numFmtId="0" fontId="39" fillId="33" borderId="39" xfId="0" applyFont="1" applyFill="1" applyBorder="1" applyAlignment="1">
      <alignment vertical="top" wrapText="1"/>
    </xf>
    <xf numFmtId="0" fontId="39" fillId="33" borderId="40" xfId="0" applyFont="1" applyFill="1" applyBorder="1" applyAlignment="1">
      <alignment vertical="top"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2" fillId="0" borderId="41" xfId="0" applyFont="1" applyBorder="1" applyAlignment="1" applyProtection="1">
      <alignment horizontal="center" vertical="top" wrapText="1"/>
      <protection/>
    </xf>
    <xf numFmtId="0" fontId="39" fillId="0" borderId="4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9" fillId="0" borderId="28" xfId="0" applyFont="1" applyBorder="1" applyAlignment="1">
      <alignment wrapText="1"/>
    </xf>
    <xf numFmtId="0" fontId="37" fillId="0" borderId="16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32" xfId="0" applyFont="1" applyBorder="1" applyAlignment="1">
      <alignment horizontal="left" wrapText="1"/>
    </xf>
    <xf numFmtId="0" fontId="40" fillId="0" borderId="26" xfId="53" applyFont="1" applyBorder="1" applyAlignment="1">
      <alignment horizontal="left" vertical="center" wrapText="1"/>
      <protection/>
    </xf>
    <xf numFmtId="0" fontId="40" fillId="0" borderId="27" xfId="53" applyFont="1" applyBorder="1" applyAlignment="1">
      <alignment horizontal="left" vertical="center" wrapText="1"/>
      <protection/>
    </xf>
    <xf numFmtId="0" fontId="40" fillId="0" borderId="28" xfId="53" applyFont="1" applyBorder="1" applyAlignment="1">
      <alignment horizontal="left" vertical="center" wrapText="1"/>
      <protection/>
    </xf>
    <xf numFmtId="0" fontId="35" fillId="33" borderId="11" xfId="0" applyFont="1" applyFill="1" applyBorder="1" applyAlignment="1">
      <alignment horizontal="left" vertical="top" wrapText="1"/>
    </xf>
    <xf numFmtId="0" fontId="77" fillId="0" borderId="26" xfId="0" applyFont="1" applyBorder="1" applyAlignment="1">
      <alignment horizontal="left" vertical="center" wrapText="1"/>
    </xf>
    <xf numFmtId="0" fontId="77" fillId="0" borderId="27" xfId="0" applyFont="1" applyBorder="1" applyAlignment="1">
      <alignment horizontal="left" vertical="center" wrapText="1"/>
    </xf>
    <xf numFmtId="0" fontId="77" fillId="0" borderId="28" xfId="0" applyFont="1" applyBorder="1" applyAlignment="1">
      <alignment horizontal="left" vertical="center" wrapText="1"/>
    </xf>
    <xf numFmtId="0" fontId="4" fillId="33" borderId="26" xfId="53" applyFont="1" applyFill="1" applyBorder="1" applyAlignment="1">
      <alignment horizontal="left" vertical="center" wrapText="1"/>
      <protection/>
    </xf>
    <xf numFmtId="0" fontId="4" fillId="33" borderId="27" xfId="53" applyFont="1" applyFill="1" applyBorder="1" applyAlignment="1">
      <alignment horizontal="left" vertical="center" wrapText="1"/>
      <protection/>
    </xf>
    <xf numFmtId="0" fontId="4" fillId="33" borderId="28" xfId="53" applyFont="1" applyFill="1" applyBorder="1" applyAlignment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4" fillId="0" borderId="11" xfId="0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 applyProtection="1">
      <alignment horizontal="left" vertical="top" wrapText="1"/>
      <protection/>
    </xf>
    <xf numFmtId="0" fontId="29" fillId="0" borderId="11" xfId="0" applyFont="1" applyBorder="1" applyAlignment="1" applyProtection="1">
      <alignment horizontal="left" vertical="top" wrapText="1"/>
      <protection/>
    </xf>
    <xf numFmtId="0" fontId="24" fillId="0" borderId="26" xfId="0" applyFont="1" applyBorder="1" applyAlignment="1" applyProtection="1">
      <alignment horizontal="left" vertical="top" wrapText="1"/>
      <protection/>
    </xf>
    <xf numFmtId="0" fontId="24" fillId="0" borderId="27" xfId="0" applyFont="1" applyBorder="1" applyAlignment="1" applyProtection="1">
      <alignment horizontal="left" vertical="top" wrapText="1"/>
      <protection/>
    </xf>
    <xf numFmtId="0" fontId="24" fillId="0" borderId="28" xfId="0" applyFont="1" applyBorder="1" applyAlignment="1" applyProtection="1">
      <alignment horizontal="left" vertical="top" wrapText="1"/>
      <protection/>
    </xf>
    <xf numFmtId="0" fontId="26" fillId="0" borderId="11" xfId="0" applyFont="1" applyBorder="1" applyAlignment="1">
      <alignment/>
    </xf>
    <xf numFmtId="2" fontId="19" fillId="0" borderId="26" xfId="0" applyNumberFormat="1" applyFont="1" applyBorder="1" applyAlignment="1" applyProtection="1">
      <alignment horizontal="left" vertical="top" wrapText="1"/>
      <protection/>
    </xf>
    <xf numFmtId="2" fontId="19" fillId="0" borderId="27" xfId="0" applyNumberFormat="1" applyFont="1" applyBorder="1" applyAlignment="1" applyProtection="1">
      <alignment horizontal="left" vertical="top" wrapText="1"/>
      <protection/>
    </xf>
    <xf numFmtId="2" fontId="19" fillId="0" borderId="28" xfId="0" applyNumberFormat="1" applyFont="1" applyBorder="1" applyAlignment="1" applyProtection="1">
      <alignment horizontal="left" vertical="top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43" xfId="0" applyFont="1" applyBorder="1" applyAlignment="1" applyProtection="1">
      <alignment horizontal="center" vertical="center" wrapText="1"/>
      <protection/>
    </xf>
    <xf numFmtId="2" fontId="19" fillId="0" borderId="44" xfId="0" applyNumberFormat="1" applyFont="1" applyBorder="1" applyAlignment="1" applyProtection="1">
      <alignment horizontal="left" vertical="top" wrapText="1"/>
      <protection/>
    </xf>
    <xf numFmtId="0" fontId="22" fillId="0" borderId="45" xfId="0" applyFont="1" applyBorder="1" applyAlignment="1">
      <alignment horizontal="left" wrapText="1"/>
    </xf>
    <xf numFmtId="0" fontId="22" fillId="0" borderId="46" xfId="0" applyFont="1" applyBorder="1" applyAlignment="1">
      <alignment horizontal="left" wrapText="1"/>
    </xf>
    <xf numFmtId="2" fontId="28" fillId="0" borderId="47" xfId="0" applyNumberFormat="1" applyFont="1" applyBorder="1" applyAlignment="1" applyProtection="1">
      <alignment horizontal="left" vertical="top" wrapText="1"/>
      <protection/>
    </xf>
    <xf numFmtId="2" fontId="28" fillId="0" borderId="48" xfId="0" applyNumberFormat="1" applyFont="1" applyBorder="1" applyAlignment="1" applyProtection="1">
      <alignment horizontal="left" vertical="top" wrapText="1"/>
      <protection/>
    </xf>
    <xf numFmtId="2" fontId="28" fillId="0" borderId="49" xfId="0" applyNumberFormat="1" applyFont="1" applyBorder="1" applyAlignment="1" applyProtection="1">
      <alignment horizontal="left" vertical="top" wrapText="1"/>
      <protection/>
    </xf>
    <xf numFmtId="0" fontId="24" fillId="0" borderId="16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4" fillId="0" borderId="21" xfId="0" applyFont="1" applyBorder="1" applyAlignment="1" applyProtection="1">
      <alignment horizontal="left" vertical="top" wrapText="1"/>
      <protection/>
    </xf>
    <xf numFmtId="0" fontId="29" fillId="0" borderId="22" xfId="0" applyFont="1" applyBorder="1" applyAlignment="1" applyProtection="1">
      <alignment horizontal="center" wrapTex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>
      <alignment horizontal="center" wrapText="1"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top" wrapText="1"/>
      <protection/>
    </xf>
    <xf numFmtId="0" fontId="24" fillId="0" borderId="43" xfId="0" applyFont="1" applyBorder="1" applyAlignment="1" applyProtection="1">
      <alignment horizontal="center" vertical="top" wrapText="1"/>
      <protection/>
    </xf>
    <xf numFmtId="0" fontId="24" fillId="0" borderId="50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9" fillId="0" borderId="19" xfId="0" applyFont="1" applyBorder="1" applyAlignment="1" applyProtection="1">
      <alignment horizontal="left" vertical="top" wrapText="1"/>
      <protection/>
    </xf>
    <xf numFmtId="0" fontId="19" fillId="0" borderId="14" xfId="0" applyFont="1" applyBorder="1" applyAlignment="1" applyProtection="1">
      <alignment horizontal="left" vertical="top" wrapText="1"/>
      <protection/>
    </xf>
    <xf numFmtId="0" fontId="19" fillId="0" borderId="33" xfId="0" applyFont="1" applyBorder="1" applyAlignment="1" applyProtection="1">
      <alignment horizontal="left" vertical="top" wrapText="1"/>
      <protection/>
    </xf>
    <xf numFmtId="0" fontId="19" fillId="0" borderId="38" xfId="0" applyFont="1" applyBorder="1" applyAlignment="1" applyProtection="1">
      <alignment horizontal="left" vertical="top" wrapText="1"/>
      <protection/>
    </xf>
    <xf numFmtId="0" fontId="19" fillId="0" borderId="39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8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13250 ПАСПОРТ_на 10 11 2017р " xfId="53"/>
    <cellStyle name="Обычный_ПАСПОРТИ_на 2017р. (05 01 1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3"/>
  <sheetViews>
    <sheetView zoomScalePageLayoutView="0" workbookViewId="0" topLeftCell="B10">
      <selection activeCell="B23" sqref="A23:IV23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54.281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3.281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1" t="s">
        <v>8</v>
      </c>
      <c r="O2" s="1"/>
    </row>
    <row r="3" spans="1:15" ht="18" customHeight="1">
      <c r="A3" s="1"/>
      <c r="B3" s="151" t="s">
        <v>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N3" s="6"/>
      <c r="O3" s="1"/>
    </row>
    <row r="4" spans="1:15" ht="18" customHeight="1">
      <c r="A4" s="1"/>
      <c r="B4" s="153" t="s">
        <v>126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2"/>
      <c r="N4" s="1"/>
      <c r="O4" s="1"/>
    </row>
    <row r="5" spans="1:15" ht="15" customHeight="1">
      <c r="A5" s="1"/>
      <c r="B5" s="63"/>
      <c r="C5" s="61" t="s">
        <v>9</v>
      </c>
      <c r="D5" s="89" t="s">
        <v>116</v>
      </c>
      <c r="E5" s="11"/>
      <c r="F5" s="139" t="s">
        <v>121</v>
      </c>
      <c r="G5" s="140"/>
      <c r="H5" s="140"/>
      <c r="I5" s="140"/>
      <c r="J5" s="140"/>
      <c r="K5" s="140"/>
      <c r="L5" s="140"/>
      <c r="M5" s="61"/>
      <c r="N5" s="2"/>
      <c r="O5" s="1"/>
    </row>
    <row r="6" spans="1:15" ht="16.5" customHeight="1">
      <c r="A6" s="1"/>
      <c r="B6" s="63"/>
      <c r="C6" s="63"/>
      <c r="D6" s="64" t="s">
        <v>15</v>
      </c>
      <c r="E6" s="11"/>
      <c r="F6" s="141" t="s">
        <v>10</v>
      </c>
      <c r="G6" s="142"/>
      <c r="H6" s="142"/>
      <c r="I6" s="142"/>
      <c r="J6" s="142"/>
      <c r="K6" s="142"/>
      <c r="L6" s="142"/>
      <c r="M6" s="142"/>
      <c r="N6" s="1"/>
      <c r="O6" s="1"/>
    </row>
    <row r="7" spans="1:15" ht="18" customHeight="1">
      <c r="A7" s="1"/>
      <c r="B7" s="63"/>
      <c r="C7" s="61" t="s">
        <v>11</v>
      </c>
      <c r="D7" s="89" t="s">
        <v>117</v>
      </c>
      <c r="E7" s="11"/>
      <c r="F7" s="139" t="s">
        <v>121</v>
      </c>
      <c r="G7" s="140"/>
      <c r="H7" s="140"/>
      <c r="I7" s="140"/>
      <c r="J7" s="140"/>
      <c r="K7" s="140"/>
      <c r="L7" s="140"/>
      <c r="M7" s="61"/>
      <c r="N7" s="2"/>
      <c r="O7" s="1"/>
    </row>
    <row r="8" spans="1:15" ht="12" customHeight="1">
      <c r="A8" s="1"/>
      <c r="B8" s="63"/>
      <c r="C8" s="63"/>
      <c r="D8" s="64" t="s">
        <v>15</v>
      </c>
      <c r="E8" s="11"/>
      <c r="F8" s="141" t="s">
        <v>12</v>
      </c>
      <c r="G8" s="142"/>
      <c r="H8" s="142"/>
      <c r="I8" s="142"/>
      <c r="J8" s="142"/>
      <c r="K8" s="142"/>
      <c r="L8" s="142"/>
      <c r="M8" s="65"/>
      <c r="N8" s="1"/>
      <c r="O8" s="1"/>
    </row>
    <row r="9" spans="1:15" ht="12.75">
      <c r="A9" s="1"/>
      <c r="B9" s="63"/>
      <c r="C9" s="66" t="s">
        <v>13</v>
      </c>
      <c r="D9" s="145" t="s">
        <v>129</v>
      </c>
      <c r="E9" s="145" t="s">
        <v>125</v>
      </c>
      <c r="F9" s="143" t="s">
        <v>130</v>
      </c>
      <c r="G9" s="144"/>
      <c r="H9" s="144"/>
      <c r="I9" s="144"/>
      <c r="J9" s="144"/>
      <c r="K9" s="144"/>
      <c r="L9" s="144"/>
      <c r="M9" s="11"/>
      <c r="N9" s="1"/>
      <c r="O9" s="1"/>
    </row>
    <row r="10" spans="1:15" ht="123.75" customHeight="1">
      <c r="A10" s="1"/>
      <c r="B10" s="63"/>
      <c r="C10" s="63"/>
      <c r="D10" s="145"/>
      <c r="E10" s="145"/>
      <c r="F10" s="140"/>
      <c r="G10" s="140"/>
      <c r="H10" s="140"/>
      <c r="I10" s="140"/>
      <c r="J10" s="140"/>
      <c r="K10" s="140"/>
      <c r="L10" s="140"/>
      <c r="M10" s="11"/>
      <c r="N10" s="1"/>
      <c r="O10" s="1"/>
    </row>
    <row r="11" spans="1:15" ht="18" customHeight="1">
      <c r="A11" s="1"/>
      <c r="B11" s="63"/>
      <c r="C11" s="63"/>
      <c r="D11" s="64"/>
      <c r="E11" s="64" t="s">
        <v>108</v>
      </c>
      <c r="F11" s="141" t="s">
        <v>14</v>
      </c>
      <c r="G11" s="142"/>
      <c r="H11" s="142"/>
      <c r="I11" s="142"/>
      <c r="J11" s="142"/>
      <c r="K11" s="142"/>
      <c r="L11" s="142"/>
      <c r="M11" s="65"/>
      <c r="N11" s="1"/>
      <c r="O11" s="1"/>
    </row>
    <row r="12" spans="1:15" ht="18" customHeight="1">
      <c r="A12" s="1"/>
      <c r="B12" s="63"/>
      <c r="C12" s="63" t="s">
        <v>16</v>
      </c>
      <c r="D12" s="156" t="s">
        <v>17</v>
      </c>
      <c r="E12" s="157"/>
      <c r="F12" s="157"/>
      <c r="G12" s="157"/>
      <c r="H12" s="157"/>
      <c r="I12" s="157"/>
      <c r="J12" s="157"/>
      <c r="K12" s="157"/>
      <c r="L12" s="65"/>
      <c r="M12" s="65"/>
      <c r="N12" s="1"/>
      <c r="O12" s="1"/>
    </row>
    <row r="13" spans="1:110" ht="36" customHeight="1">
      <c r="A13" s="1"/>
      <c r="B13" s="65"/>
      <c r="C13" s="155" t="s">
        <v>131</v>
      </c>
      <c r="D13" s="155"/>
      <c r="E13" s="155"/>
      <c r="F13" s="155"/>
      <c r="G13" s="155"/>
      <c r="H13" s="155"/>
      <c r="I13" s="155"/>
      <c r="J13" s="155"/>
      <c r="K13" s="155"/>
      <c r="L13" s="155"/>
      <c r="M13" s="6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65"/>
      <c r="C14" s="67" t="s">
        <v>18</v>
      </c>
      <c r="D14" s="155" t="s">
        <v>19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3"/>
      <c r="C15" s="63" t="s">
        <v>20</v>
      </c>
      <c r="D15" s="11" t="s">
        <v>21</v>
      </c>
      <c r="E15" s="65"/>
      <c r="F15" s="65"/>
      <c r="G15" s="65"/>
      <c r="H15" s="65"/>
      <c r="I15" s="65"/>
      <c r="J15" s="65"/>
      <c r="K15" s="65"/>
      <c r="L15" s="65"/>
      <c r="M15" s="63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8" t="s">
        <v>5</v>
      </c>
      <c r="M16" s="1"/>
      <c r="N16" s="1"/>
      <c r="O16" s="1"/>
    </row>
    <row r="17" spans="1:15" ht="13.5" customHeight="1">
      <c r="A17" s="1"/>
      <c r="B17" s="150" t="s">
        <v>22</v>
      </c>
      <c r="C17" s="150" t="s">
        <v>23</v>
      </c>
      <c r="D17" s="149" t="s">
        <v>24</v>
      </c>
      <c r="E17" s="149"/>
      <c r="F17" s="149"/>
      <c r="G17" s="149" t="s">
        <v>25</v>
      </c>
      <c r="H17" s="149"/>
      <c r="I17" s="149"/>
      <c r="J17" s="149" t="s">
        <v>26</v>
      </c>
      <c r="K17" s="149"/>
      <c r="L17" s="149"/>
      <c r="M17" s="1"/>
      <c r="O17" s="1"/>
    </row>
    <row r="18" spans="1:15" ht="31.5" customHeight="1">
      <c r="A18" s="1"/>
      <c r="B18" s="150"/>
      <c r="C18" s="150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86">
        <v>1</v>
      </c>
      <c r="C19" s="86">
        <v>2</v>
      </c>
      <c r="D19" s="86">
        <v>3</v>
      </c>
      <c r="E19" s="86">
        <v>4</v>
      </c>
      <c r="F19" s="86">
        <v>5</v>
      </c>
      <c r="G19" s="86">
        <v>6</v>
      </c>
      <c r="H19" s="86">
        <v>7</v>
      </c>
      <c r="I19" s="86">
        <v>8</v>
      </c>
      <c r="J19" s="86">
        <v>9</v>
      </c>
      <c r="K19" s="86">
        <v>10</v>
      </c>
      <c r="L19" s="86">
        <v>11</v>
      </c>
      <c r="O19" s="1"/>
    </row>
    <row r="20" spans="1:15" ht="30" customHeight="1">
      <c r="A20" s="1"/>
      <c r="B20" s="12" t="s">
        <v>9</v>
      </c>
      <c r="C20" s="84" t="s">
        <v>27</v>
      </c>
      <c r="D20" s="15">
        <v>0</v>
      </c>
      <c r="E20" s="15">
        <v>13970.368</v>
      </c>
      <c r="F20" s="15">
        <f>SUM(D20:E20)</f>
        <v>13970.368</v>
      </c>
      <c r="G20" s="15">
        <v>0</v>
      </c>
      <c r="H20" s="15">
        <v>13970.368</v>
      </c>
      <c r="I20" s="15">
        <f>SUM(G20:H20)</f>
        <v>13970.368</v>
      </c>
      <c r="J20" s="15">
        <f>SUM(G20)-D20</f>
        <v>0</v>
      </c>
      <c r="K20" s="15">
        <f>SUM(H20)-E20</f>
        <v>0</v>
      </c>
      <c r="L20" s="15">
        <f>SUM(J20:K20)</f>
        <v>0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189.75" customHeight="1">
      <c r="A22" s="1"/>
      <c r="B22" s="14" t="s">
        <v>29</v>
      </c>
      <c r="C22" s="85" t="s">
        <v>132</v>
      </c>
      <c r="D22" s="15">
        <v>0</v>
      </c>
      <c r="E22" s="15">
        <v>13970.368</v>
      </c>
      <c r="F22" s="15">
        <f>SUM(D22:E22)</f>
        <v>13970.368</v>
      </c>
      <c r="G22" s="15">
        <v>0</v>
      </c>
      <c r="H22" s="15">
        <v>13970.368</v>
      </c>
      <c r="I22" s="15">
        <f>SUM(G22:H22)</f>
        <v>13970.368</v>
      </c>
      <c r="J22" s="15">
        <f>SUM(G22)-D22</f>
        <v>0</v>
      </c>
      <c r="K22" s="15">
        <f>SUM(H22)-E22</f>
        <v>0</v>
      </c>
      <c r="L22" s="15">
        <f>SUM(J22:K22)</f>
        <v>0</v>
      </c>
      <c r="O22" s="1"/>
    </row>
    <row r="23" spans="1:15" ht="24" customHeight="1">
      <c r="A23" s="1"/>
      <c r="B23" s="146" t="s">
        <v>133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8"/>
      <c r="O23" s="1"/>
    </row>
  </sheetData>
  <sheetProtection/>
  <mergeCells count="19"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  <mergeCell ref="F7:L7"/>
    <mergeCell ref="F8:L8"/>
    <mergeCell ref="F9:L10"/>
    <mergeCell ref="F11:L11"/>
    <mergeCell ref="D9:D10"/>
    <mergeCell ref="B23:L23"/>
    <mergeCell ref="J17:L17"/>
    <mergeCell ref="C17:C18"/>
    <mergeCell ref="G17:I17"/>
  </mergeCells>
  <printOptions/>
  <pageMargins left="0" right="0" top="0" bottom="0" header="0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E26" sqref="A1:E26"/>
    </sheetView>
  </sheetViews>
  <sheetFormatPr defaultColWidth="9.140625" defaultRowHeight="12.75"/>
  <cols>
    <col min="1" max="1" width="9.140625" style="78" customWidth="1"/>
    <col min="2" max="2" width="28.57421875" style="78" customWidth="1"/>
    <col min="3" max="3" width="16.7109375" style="78" customWidth="1"/>
    <col min="4" max="4" width="15.421875" style="78" customWidth="1"/>
    <col min="5" max="5" width="16.7109375" style="78" customWidth="1"/>
    <col min="6" max="16384" width="9.140625" style="78" customWidth="1"/>
  </cols>
  <sheetData>
    <row r="2" spans="1:5" ht="12.75">
      <c r="A2" s="75" t="s">
        <v>110</v>
      </c>
      <c r="B2" s="76" t="s">
        <v>31</v>
      </c>
      <c r="C2" s="77"/>
      <c r="D2" s="77"/>
      <c r="E2" s="77"/>
    </row>
    <row r="4" ht="12.75">
      <c r="E4" s="79" t="s">
        <v>5</v>
      </c>
    </row>
    <row r="5" spans="1:5" ht="12.75" customHeight="1">
      <c r="A5" s="164" t="s">
        <v>22</v>
      </c>
      <c r="B5" s="164" t="s">
        <v>23</v>
      </c>
      <c r="C5" s="165" t="s">
        <v>24</v>
      </c>
      <c r="D5" s="165" t="s">
        <v>25</v>
      </c>
      <c r="E5" s="165" t="s">
        <v>26</v>
      </c>
    </row>
    <row r="6" spans="1:5" ht="12.75">
      <c r="A6" s="164"/>
      <c r="B6" s="164"/>
      <c r="C6" s="166"/>
      <c r="D6" s="166"/>
      <c r="E6" s="166"/>
    </row>
    <row r="7" spans="1:5" ht="12.75">
      <c r="A7" s="80" t="s">
        <v>9</v>
      </c>
      <c r="B7" s="80" t="s">
        <v>32</v>
      </c>
      <c r="C7" s="81">
        <v>0</v>
      </c>
      <c r="D7" s="81"/>
      <c r="E7" s="81"/>
    </row>
    <row r="8" spans="1:5" ht="12.75">
      <c r="A8" s="81"/>
      <c r="B8" s="80" t="s">
        <v>33</v>
      </c>
      <c r="C8" s="81"/>
      <c r="D8" s="81"/>
      <c r="E8" s="81"/>
    </row>
    <row r="9" spans="1:5" ht="12.75">
      <c r="A9" s="80" t="s">
        <v>29</v>
      </c>
      <c r="B9" s="80" t="s">
        <v>34</v>
      </c>
      <c r="C9" s="81">
        <v>0</v>
      </c>
      <c r="D9" s="81"/>
      <c r="E9" s="81"/>
    </row>
    <row r="10" spans="1:5" ht="12.75">
      <c r="A10" s="80" t="s">
        <v>30</v>
      </c>
      <c r="B10" s="80" t="s">
        <v>35</v>
      </c>
      <c r="C10" s="81">
        <f>'5.1.'!E22</f>
        <v>13970.368</v>
      </c>
      <c r="D10" s="81">
        <f>C10</f>
        <v>13970.368</v>
      </c>
      <c r="E10" s="81">
        <v>0</v>
      </c>
    </row>
    <row r="11" spans="1:5" ht="29.25" customHeight="1">
      <c r="A11" s="161" t="s">
        <v>111</v>
      </c>
      <c r="B11" s="162"/>
      <c r="C11" s="162"/>
      <c r="D11" s="162"/>
      <c r="E11" s="163"/>
    </row>
    <row r="12" spans="1:5" ht="12.75">
      <c r="A12" s="80" t="s">
        <v>11</v>
      </c>
      <c r="B12" s="80" t="s">
        <v>36</v>
      </c>
      <c r="C12" s="81">
        <f>C14</f>
        <v>0</v>
      </c>
      <c r="D12" s="81">
        <f>D14</f>
        <v>0</v>
      </c>
      <c r="E12" s="81">
        <f aca="true" t="shared" si="0" ref="E12:E17">SUM(D12)-C12</f>
        <v>0</v>
      </c>
    </row>
    <row r="13" spans="1:5" ht="12.75">
      <c r="A13" s="81"/>
      <c r="B13" s="80" t="s">
        <v>33</v>
      </c>
      <c r="C13" s="81"/>
      <c r="D13" s="81"/>
      <c r="E13" s="81">
        <f t="shared" si="0"/>
        <v>0</v>
      </c>
    </row>
    <row r="14" spans="1:5" ht="12.75">
      <c r="A14" s="82" t="s">
        <v>43</v>
      </c>
      <c r="B14" s="80" t="s">
        <v>48</v>
      </c>
      <c r="C14" s="81">
        <v>0</v>
      </c>
      <c r="D14" s="81">
        <v>0</v>
      </c>
      <c r="E14" s="81">
        <f t="shared" si="0"/>
        <v>0</v>
      </c>
    </row>
    <row r="15" spans="1:5" ht="12.75">
      <c r="A15" s="82" t="s">
        <v>42</v>
      </c>
      <c r="B15" s="80" t="s">
        <v>37</v>
      </c>
      <c r="C15" s="81">
        <v>0</v>
      </c>
      <c r="D15" s="81">
        <v>0</v>
      </c>
      <c r="E15" s="81">
        <f t="shared" si="0"/>
        <v>0</v>
      </c>
    </row>
    <row r="16" spans="1:5" ht="12.75">
      <c r="A16" s="82" t="s">
        <v>41</v>
      </c>
      <c r="B16" s="80" t="s">
        <v>38</v>
      </c>
      <c r="C16" s="81">
        <v>0</v>
      </c>
      <c r="D16" s="81">
        <v>0</v>
      </c>
      <c r="E16" s="81">
        <f t="shared" si="0"/>
        <v>0</v>
      </c>
    </row>
    <row r="17" spans="1:5" ht="12.75">
      <c r="A17" s="80" t="s">
        <v>40</v>
      </c>
      <c r="B17" s="80" t="s">
        <v>39</v>
      </c>
      <c r="C17" s="81">
        <v>0</v>
      </c>
      <c r="D17" s="81">
        <v>0</v>
      </c>
      <c r="E17" s="81">
        <f t="shared" si="0"/>
        <v>0</v>
      </c>
    </row>
    <row r="18" spans="1:5" ht="24.75" customHeight="1">
      <c r="A18" s="158" t="s">
        <v>118</v>
      </c>
      <c r="B18" s="159"/>
      <c r="C18" s="159"/>
      <c r="D18" s="159"/>
      <c r="E18" s="160"/>
    </row>
    <row r="19" spans="1:5" ht="12.75">
      <c r="A19" s="80" t="s">
        <v>13</v>
      </c>
      <c r="B19" s="80" t="s">
        <v>44</v>
      </c>
      <c r="C19" s="81">
        <v>0</v>
      </c>
      <c r="D19" s="81"/>
      <c r="E19" s="81"/>
    </row>
    <row r="20" spans="1:5" ht="12.75">
      <c r="A20" s="81"/>
      <c r="B20" s="80" t="s">
        <v>33</v>
      </c>
      <c r="C20" s="81"/>
      <c r="D20" s="81"/>
      <c r="E20" s="81"/>
    </row>
    <row r="21" spans="1:5" ht="12.75">
      <c r="A21" s="82" t="s">
        <v>46</v>
      </c>
      <c r="B21" s="80" t="s">
        <v>34</v>
      </c>
      <c r="C21" s="83">
        <v>0</v>
      </c>
      <c r="D21" s="81"/>
      <c r="E21" s="81"/>
    </row>
    <row r="22" spans="1:5" ht="12.75">
      <c r="A22" s="80" t="s">
        <v>47</v>
      </c>
      <c r="B22" s="80" t="s">
        <v>45</v>
      </c>
      <c r="C22" s="81">
        <v>0</v>
      </c>
      <c r="D22" s="81"/>
      <c r="E22" s="81"/>
    </row>
    <row r="23" spans="1:5" ht="27.75" customHeight="1">
      <c r="A23" s="161" t="s">
        <v>112</v>
      </c>
      <c r="B23" s="162"/>
      <c r="C23" s="162"/>
      <c r="D23" s="162"/>
      <c r="E23" s="163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82" zoomScaleNormal="82" zoomScalePageLayoutView="0" workbookViewId="0" topLeftCell="B1">
      <selection activeCell="B17" sqref="A17:IV22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3.140625" style="0" customWidth="1"/>
    <col min="7" max="7" width="12.8515625" style="0" customWidth="1"/>
    <col min="8" max="8" width="13.851562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5.4218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4"/>
      <c r="D1" s="34"/>
      <c r="E1" s="34"/>
      <c r="F1" s="34"/>
      <c r="G1" s="33"/>
      <c r="H1" s="33"/>
      <c r="I1" s="33"/>
      <c r="J1" s="33"/>
      <c r="K1" s="1"/>
    </row>
    <row r="2" spans="1:14" ht="13.5" customHeight="1">
      <c r="A2" s="1"/>
      <c r="B2" s="1"/>
      <c r="C2" s="196" t="s">
        <v>60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7" ht="17.25" customHeight="1">
      <c r="A3" s="1"/>
      <c r="B3" s="1"/>
      <c r="K3" s="1"/>
      <c r="Q3" s="55" t="s">
        <v>61</v>
      </c>
    </row>
    <row r="4" spans="1:19" ht="25.5" customHeight="1">
      <c r="A4" s="1"/>
      <c r="B4" s="1"/>
      <c r="C4" s="32" t="s">
        <v>59</v>
      </c>
      <c r="D4" s="200" t="s">
        <v>23</v>
      </c>
      <c r="E4" s="200"/>
      <c r="F4" s="200"/>
      <c r="G4" s="189" t="s">
        <v>68</v>
      </c>
      <c r="H4" s="190"/>
      <c r="I4" s="191"/>
      <c r="J4" s="176" t="s">
        <v>25</v>
      </c>
      <c r="K4" s="177"/>
      <c r="L4" s="177"/>
      <c r="M4" s="177"/>
      <c r="N4" s="177"/>
      <c r="O4" s="176" t="s">
        <v>26</v>
      </c>
      <c r="P4" s="177"/>
      <c r="Q4" s="177"/>
      <c r="R4" s="40"/>
      <c r="S4" s="40"/>
    </row>
    <row r="5" spans="1:17" ht="25.5" customHeight="1">
      <c r="A5" s="1"/>
      <c r="B5" s="1"/>
      <c r="C5" s="32"/>
      <c r="D5" s="200"/>
      <c r="E5" s="200"/>
      <c r="F5" s="200"/>
      <c r="G5" s="31" t="s">
        <v>2</v>
      </c>
      <c r="H5" s="31" t="s">
        <v>58</v>
      </c>
      <c r="I5" s="31" t="s">
        <v>4</v>
      </c>
      <c r="J5" s="30" t="s">
        <v>2</v>
      </c>
      <c r="K5" s="30" t="s">
        <v>58</v>
      </c>
      <c r="L5" s="30" t="s">
        <v>57</v>
      </c>
      <c r="M5" s="30" t="s">
        <v>3</v>
      </c>
      <c r="N5" s="30" t="s">
        <v>4</v>
      </c>
      <c r="O5" s="29" t="s">
        <v>2</v>
      </c>
      <c r="P5" s="29" t="s">
        <v>58</v>
      </c>
      <c r="Q5" s="28" t="s">
        <v>4</v>
      </c>
    </row>
    <row r="6" spans="3:17" ht="13.5" customHeight="1">
      <c r="C6" s="27" t="s">
        <v>54</v>
      </c>
      <c r="D6" s="207">
        <v>2</v>
      </c>
      <c r="E6" s="208"/>
      <c r="F6" s="209"/>
      <c r="G6" s="26">
        <v>3</v>
      </c>
      <c r="H6" s="26">
        <v>4</v>
      </c>
      <c r="I6" s="26">
        <v>5</v>
      </c>
      <c r="J6" s="26">
        <v>6</v>
      </c>
      <c r="K6" s="26" t="s">
        <v>56</v>
      </c>
      <c r="L6" s="26" t="s">
        <v>55</v>
      </c>
      <c r="M6" s="26">
        <v>7</v>
      </c>
      <c r="N6" s="26">
        <v>8</v>
      </c>
      <c r="O6" s="24">
        <v>9</v>
      </c>
      <c r="P6" s="24">
        <v>10</v>
      </c>
      <c r="Q6" s="24">
        <v>11</v>
      </c>
    </row>
    <row r="7" spans="3:17" ht="13.5" customHeight="1" thickBot="1">
      <c r="C7" s="201" t="s">
        <v>63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</row>
    <row r="8" spans="3:17" ht="74.25" customHeight="1" thickBot="1">
      <c r="C8" s="180" t="s">
        <v>132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</row>
    <row r="9" spans="1:17" ht="13.5" customHeight="1">
      <c r="A9" s="1"/>
      <c r="B9" s="1"/>
      <c r="C9" s="38" t="s">
        <v>54</v>
      </c>
      <c r="D9" s="197" t="s">
        <v>53</v>
      </c>
      <c r="E9" s="198"/>
      <c r="F9" s="199"/>
      <c r="G9" s="59"/>
      <c r="H9" s="60"/>
      <c r="I9" s="107" t="s">
        <v>49</v>
      </c>
      <c r="J9" s="108"/>
      <c r="K9" s="108"/>
      <c r="L9" s="108"/>
      <c r="M9" s="108"/>
      <c r="N9" s="108"/>
      <c r="O9" s="109"/>
      <c r="P9" s="109"/>
      <c r="Q9" s="109"/>
    </row>
    <row r="10" spans="1:17" ht="36" customHeight="1">
      <c r="A10" s="1"/>
      <c r="C10" s="119" t="s">
        <v>29</v>
      </c>
      <c r="D10" s="204" t="s">
        <v>143</v>
      </c>
      <c r="E10" s="205"/>
      <c r="F10" s="206"/>
      <c r="G10" s="87"/>
      <c r="H10" s="120">
        <v>32</v>
      </c>
      <c r="I10" s="87">
        <f>SUM(G10:H10)</f>
        <v>32</v>
      </c>
      <c r="J10" s="87"/>
      <c r="K10" s="23"/>
      <c r="L10" s="23"/>
      <c r="M10" s="120">
        <v>32</v>
      </c>
      <c r="N10" s="87">
        <f>SUM(J10:M10)</f>
        <v>32</v>
      </c>
      <c r="O10" s="98">
        <f>J10-G10</f>
        <v>0</v>
      </c>
      <c r="P10" s="98">
        <v>0</v>
      </c>
      <c r="Q10" s="98">
        <f>SUM(O10:P10)</f>
        <v>0</v>
      </c>
    </row>
    <row r="11" spans="1:17" ht="34.5" customHeight="1">
      <c r="A11" s="1"/>
      <c r="C11" s="119" t="s">
        <v>134</v>
      </c>
      <c r="D11" s="210" t="s">
        <v>142</v>
      </c>
      <c r="E11" s="211"/>
      <c r="F11" s="212"/>
      <c r="G11" s="118"/>
      <c r="H11" s="120">
        <v>32</v>
      </c>
      <c r="I11" s="87">
        <f aca="true" t="shared" si="0" ref="I11:I16">SUM(G11:H11)</f>
        <v>32</v>
      </c>
      <c r="J11" s="118"/>
      <c r="K11" s="23"/>
      <c r="L11" s="23"/>
      <c r="M11" s="120">
        <v>32</v>
      </c>
      <c r="N11" s="118">
        <f>J11</f>
        <v>0</v>
      </c>
      <c r="O11" s="98">
        <f aca="true" t="shared" si="1" ref="O11:O16">J11-G11</f>
        <v>0</v>
      </c>
      <c r="P11" s="98"/>
      <c r="Q11" s="98">
        <f aca="true" t="shared" si="2" ref="Q11:Q16">SUM(O11:P11)</f>
        <v>0</v>
      </c>
    </row>
    <row r="12" spans="1:17" ht="39" customHeight="1">
      <c r="A12" s="1"/>
      <c r="C12" s="119" t="s">
        <v>135</v>
      </c>
      <c r="D12" s="210" t="s">
        <v>144</v>
      </c>
      <c r="E12" s="211"/>
      <c r="F12" s="212"/>
      <c r="G12" s="118"/>
      <c r="H12" s="120">
        <v>0</v>
      </c>
      <c r="I12" s="87">
        <f t="shared" si="0"/>
        <v>0</v>
      </c>
      <c r="J12" s="118"/>
      <c r="K12" s="23"/>
      <c r="L12" s="23"/>
      <c r="M12" s="120">
        <v>0</v>
      </c>
      <c r="N12" s="118">
        <f>J12</f>
        <v>0</v>
      </c>
      <c r="O12" s="98">
        <f t="shared" si="1"/>
        <v>0</v>
      </c>
      <c r="P12" s="98"/>
      <c r="Q12" s="98">
        <f t="shared" si="2"/>
        <v>0</v>
      </c>
    </row>
    <row r="13" spans="1:22" ht="36" customHeight="1">
      <c r="A13" s="1"/>
      <c r="C13" s="119" t="s">
        <v>30</v>
      </c>
      <c r="D13" s="219" t="s">
        <v>145</v>
      </c>
      <c r="E13" s="219"/>
      <c r="F13" s="219"/>
      <c r="G13" s="95"/>
      <c r="H13" s="121">
        <v>41164880.8</v>
      </c>
      <c r="I13" s="87">
        <f t="shared" si="0"/>
        <v>41164880.8</v>
      </c>
      <c r="J13" s="95"/>
      <c r="K13" s="98"/>
      <c r="L13" s="98"/>
      <c r="M13" s="121">
        <v>41164880.8</v>
      </c>
      <c r="N13" s="95"/>
      <c r="O13" s="98">
        <f t="shared" si="1"/>
        <v>0</v>
      </c>
      <c r="P13" s="98"/>
      <c r="Q13" s="98">
        <f t="shared" si="2"/>
        <v>0</v>
      </c>
      <c r="U13" s="115"/>
      <c r="V13" s="39"/>
    </row>
    <row r="14" spans="1:22" ht="27" customHeight="1">
      <c r="A14" s="1"/>
      <c r="C14" s="119" t="s">
        <v>136</v>
      </c>
      <c r="D14" s="210" t="s">
        <v>139</v>
      </c>
      <c r="E14" s="211"/>
      <c r="F14" s="212"/>
      <c r="G14" s="95"/>
      <c r="H14" s="121">
        <v>41068880.8</v>
      </c>
      <c r="I14" s="87">
        <f t="shared" si="0"/>
        <v>41068880.8</v>
      </c>
      <c r="J14" s="95"/>
      <c r="K14" s="98"/>
      <c r="L14" s="98"/>
      <c r="M14" s="121">
        <v>41068880.8</v>
      </c>
      <c r="N14" s="95"/>
      <c r="O14" s="98">
        <f t="shared" si="1"/>
        <v>0</v>
      </c>
      <c r="P14" s="98"/>
      <c r="Q14" s="98">
        <f t="shared" si="2"/>
        <v>0</v>
      </c>
      <c r="U14" s="115"/>
      <c r="V14" s="39"/>
    </row>
    <row r="15" spans="1:22" ht="31.5" customHeight="1">
      <c r="A15" s="1"/>
      <c r="C15" s="119" t="s">
        <v>137</v>
      </c>
      <c r="D15" s="210" t="s">
        <v>140</v>
      </c>
      <c r="E15" s="211"/>
      <c r="F15" s="212"/>
      <c r="G15" s="95"/>
      <c r="H15" s="121">
        <v>96000</v>
      </c>
      <c r="I15" s="87">
        <f t="shared" si="0"/>
        <v>96000</v>
      </c>
      <c r="J15" s="95"/>
      <c r="K15" s="98"/>
      <c r="L15" s="98"/>
      <c r="M15" s="121">
        <v>96000</v>
      </c>
      <c r="N15" s="95"/>
      <c r="O15" s="98">
        <f t="shared" si="1"/>
        <v>0</v>
      </c>
      <c r="P15" s="98"/>
      <c r="Q15" s="98">
        <f t="shared" si="2"/>
        <v>0</v>
      </c>
      <c r="U15" s="115"/>
      <c r="V15" s="39"/>
    </row>
    <row r="16" spans="1:22" ht="45.75" customHeight="1">
      <c r="A16" s="1"/>
      <c r="C16" s="119" t="s">
        <v>138</v>
      </c>
      <c r="D16" s="210" t="s">
        <v>141</v>
      </c>
      <c r="E16" s="211"/>
      <c r="F16" s="212"/>
      <c r="G16" s="95"/>
      <c r="H16" s="121">
        <f>1005690+11692106+1272572</f>
        <v>13970368</v>
      </c>
      <c r="I16" s="87">
        <f t="shared" si="0"/>
        <v>13970368</v>
      </c>
      <c r="J16" s="95"/>
      <c r="K16" s="98"/>
      <c r="L16" s="98"/>
      <c r="M16" s="121">
        <f>1005690+11692106+1272572</f>
        <v>13970368</v>
      </c>
      <c r="N16" s="95"/>
      <c r="O16" s="98">
        <f t="shared" si="1"/>
        <v>0</v>
      </c>
      <c r="P16" s="98"/>
      <c r="Q16" s="98">
        <f t="shared" si="2"/>
        <v>0</v>
      </c>
      <c r="U16" s="115"/>
      <c r="V16" s="39"/>
    </row>
    <row r="17" spans="1:17" ht="27" customHeight="1">
      <c r="A17" s="1"/>
      <c r="B17" s="1"/>
      <c r="C17" s="183" t="s">
        <v>146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5"/>
    </row>
    <row r="18" spans="1:17" ht="13.5" customHeight="1">
      <c r="A18" s="1"/>
      <c r="B18" s="1"/>
      <c r="C18" s="20" t="s">
        <v>52</v>
      </c>
      <c r="D18" s="192" t="s">
        <v>51</v>
      </c>
      <c r="E18" s="193"/>
      <c r="F18" s="193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</row>
    <row r="19" spans="1:17" ht="35.25" customHeight="1">
      <c r="A19" s="1"/>
      <c r="B19" s="1"/>
      <c r="C19" s="122" t="s">
        <v>43</v>
      </c>
      <c r="D19" s="186" t="s">
        <v>147</v>
      </c>
      <c r="E19" s="187"/>
      <c r="F19" s="188"/>
      <c r="G19" s="110"/>
      <c r="H19" s="124">
        <v>32</v>
      </c>
      <c r="I19" s="124">
        <v>32</v>
      </c>
      <c r="J19" s="167"/>
      <c r="K19" s="167"/>
      <c r="L19" s="22"/>
      <c r="M19" s="124">
        <v>32</v>
      </c>
      <c r="N19" s="124">
        <v>32</v>
      </c>
      <c r="O19" s="98">
        <f>J19-G19</f>
        <v>0</v>
      </c>
      <c r="P19" s="97"/>
      <c r="Q19" s="97">
        <f>O19</f>
        <v>0</v>
      </c>
    </row>
    <row r="20" spans="1:22" ht="21" customHeight="1">
      <c r="A20" s="1"/>
      <c r="B20" s="1"/>
      <c r="C20" s="122" t="s">
        <v>42</v>
      </c>
      <c r="D20" s="173" t="s">
        <v>148</v>
      </c>
      <c r="E20" s="174"/>
      <c r="F20" s="175"/>
      <c r="G20" s="110"/>
      <c r="H20" s="124">
        <v>12</v>
      </c>
      <c r="I20" s="124">
        <v>12</v>
      </c>
      <c r="J20" s="167"/>
      <c r="K20" s="167"/>
      <c r="L20" s="22"/>
      <c r="M20" s="124">
        <v>12</v>
      </c>
      <c r="N20" s="124">
        <v>12</v>
      </c>
      <c r="O20" s="98">
        <f>J20-G20</f>
        <v>0</v>
      </c>
      <c r="P20" s="97"/>
      <c r="Q20" s="97">
        <f>O20</f>
        <v>0</v>
      </c>
      <c r="V20" s="123"/>
    </row>
    <row r="21" spans="1:22" ht="33" customHeight="1" hidden="1">
      <c r="A21" s="1"/>
      <c r="B21" s="1"/>
      <c r="C21" s="116"/>
      <c r="D21" s="173"/>
      <c r="E21" s="174"/>
      <c r="F21" s="175"/>
      <c r="G21" s="110"/>
      <c r="H21" s="110"/>
      <c r="I21" s="95"/>
      <c r="J21" s="167"/>
      <c r="K21" s="167"/>
      <c r="L21" s="22"/>
      <c r="M21" s="96"/>
      <c r="N21" s="96"/>
      <c r="O21" s="97"/>
      <c r="P21" s="97"/>
      <c r="Q21" s="97"/>
      <c r="V21" s="123"/>
    </row>
    <row r="22" spans="1:17" ht="33" customHeight="1" hidden="1">
      <c r="A22" s="1"/>
      <c r="B22" s="1"/>
      <c r="C22" s="116"/>
      <c r="D22" s="173"/>
      <c r="E22" s="174"/>
      <c r="F22" s="175"/>
      <c r="G22" s="110"/>
      <c r="H22" s="110"/>
      <c r="I22" s="95"/>
      <c r="J22" s="167"/>
      <c r="K22" s="167"/>
      <c r="L22" s="22"/>
      <c r="M22" s="96"/>
      <c r="N22" s="96"/>
      <c r="O22" s="97"/>
      <c r="P22" s="97"/>
      <c r="Q22" s="97"/>
    </row>
    <row r="23" spans="1:17" ht="33" customHeight="1" hidden="1">
      <c r="A23" s="1"/>
      <c r="B23" s="1"/>
      <c r="C23" s="116"/>
      <c r="D23" s="173"/>
      <c r="E23" s="174"/>
      <c r="F23" s="175"/>
      <c r="G23" s="110"/>
      <c r="H23" s="110"/>
      <c r="I23" s="95"/>
      <c r="J23" s="167"/>
      <c r="K23" s="167"/>
      <c r="L23" s="22"/>
      <c r="M23" s="96"/>
      <c r="N23" s="96"/>
      <c r="O23" s="97"/>
      <c r="P23" s="97"/>
      <c r="Q23" s="97"/>
    </row>
    <row r="24" spans="1:17" ht="30" customHeight="1" hidden="1">
      <c r="A24" s="1"/>
      <c r="B24" s="1"/>
      <c r="C24" s="21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5"/>
    </row>
    <row r="25" spans="1:17" ht="20.25" customHeight="1">
      <c r="A25" s="1"/>
      <c r="B25" s="1"/>
      <c r="C25" s="69">
        <v>3</v>
      </c>
      <c r="D25" s="171" t="s">
        <v>50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ht="20.25" customHeight="1">
      <c r="A26" s="1"/>
      <c r="B26" s="1"/>
      <c r="C26" s="117"/>
      <c r="D26" s="216" t="s">
        <v>149</v>
      </c>
      <c r="E26" s="217"/>
      <c r="F26" s="218"/>
      <c r="G26" s="95"/>
      <c r="H26" s="125">
        <v>1164.2</v>
      </c>
      <c r="I26" s="124">
        <v>1164.2</v>
      </c>
      <c r="J26" s="95"/>
      <c r="K26" s="98"/>
      <c r="L26" s="98"/>
      <c r="M26" s="125">
        <v>1164.2</v>
      </c>
      <c r="N26" s="124">
        <v>1164.2</v>
      </c>
      <c r="O26" s="97"/>
      <c r="P26" s="97"/>
      <c r="Q26" s="97"/>
    </row>
    <row r="27" spans="1:17" ht="20.25" customHeight="1">
      <c r="A27" s="1"/>
      <c r="B27" s="1"/>
      <c r="C27" s="117"/>
      <c r="D27" s="216" t="s">
        <v>150</v>
      </c>
      <c r="E27" s="217"/>
      <c r="F27" s="218"/>
      <c r="G27" s="95"/>
      <c r="H27" s="126">
        <f>3000/1000</f>
        <v>3</v>
      </c>
      <c r="I27" s="124">
        <v>3</v>
      </c>
      <c r="J27" s="95"/>
      <c r="K27" s="98"/>
      <c r="L27" s="98"/>
      <c r="M27" s="126">
        <f>3000/1000</f>
        <v>3</v>
      </c>
      <c r="N27" s="124">
        <v>3</v>
      </c>
      <c r="O27" s="97"/>
      <c r="P27" s="97"/>
      <c r="Q27" s="97"/>
    </row>
    <row r="28" spans="1:17" ht="28.5" customHeight="1">
      <c r="A28" s="1"/>
      <c r="B28" s="1"/>
      <c r="C28" s="117"/>
      <c r="D28" s="216" t="s">
        <v>151</v>
      </c>
      <c r="E28" s="217"/>
      <c r="F28" s="218"/>
      <c r="G28" s="95"/>
      <c r="H28" s="125">
        <v>17506.5</v>
      </c>
      <c r="I28" s="124">
        <v>17506.5</v>
      </c>
      <c r="J28" s="95"/>
      <c r="K28" s="98"/>
      <c r="L28" s="98"/>
      <c r="M28" s="125">
        <v>17506.5</v>
      </c>
      <c r="N28" s="124">
        <v>17506.5</v>
      </c>
      <c r="O28" s="97"/>
      <c r="P28" s="97"/>
      <c r="Q28" s="97"/>
    </row>
    <row r="29" spans="1:17" ht="16.5" customHeight="1">
      <c r="A29" s="1"/>
      <c r="B29" s="1"/>
      <c r="C29" s="69">
        <v>4</v>
      </c>
      <c r="D29" s="171" t="s">
        <v>152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36" customHeight="1">
      <c r="A30" s="1"/>
      <c r="B30" s="1"/>
      <c r="C30" s="117"/>
      <c r="D30" s="220" t="s">
        <v>153</v>
      </c>
      <c r="E30" s="221"/>
      <c r="F30" s="222"/>
      <c r="G30" s="95"/>
      <c r="H30" s="124">
        <v>37.5</v>
      </c>
      <c r="I30" s="124">
        <v>37.5</v>
      </c>
      <c r="J30" s="95"/>
      <c r="K30" s="98"/>
      <c r="L30" s="98"/>
      <c r="M30" s="124">
        <v>37.5</v>
      </c>
      <c r="N30" s="124">
        <v>37.5</v>
      </c>
      <c r="O30" s="97"/>
      <c r="P30" s="97"/>
      <c r="Q30" s="97"/>
    </row>
    <row r="31" spans="1:17" ht="28.5" customHeight="1">
      <c r="A31" s="1"/>
      <c r="B31" s="1"/>
      <c r="C31" s="117"/>
      <c r="D31" s="223" t="s">
        <v>154</v>
      </c>
      <c r="E31" s="224"/>
      <c r="F31" s="225"/>
      <c r="G31" s="95"/>
      <c r="H31" s="124">
        <v>0</v>
      </c>
      <c r="I31" s="124">
        <v>0</v>
      </c>
      <c r="J31" s="95"/>
      <c r="K31" s="98"/>
      <c r="L31" s="98"/>
      <c r="M31" s="124">
        <v>0</v>
      </c>
      <c r="N31" s="124">
        <v>0</v>
      </c>
      <c r="O31" s="97"/>
      <c r="P31" s="97"/>
      <c r="Q31" s="97"/>
    </row>
    <row r="32" spans="1:17" ht="28.5" customHeight="1">
      <c r="A32" s="1"/>
      <c r="B32" s="1"/>
      <c r="C32" s="117"/>
      <c r="D32" s="216" t="s">
        <v>155</v>
      </c>
      <c r="E32" s="217"/>
      <c r="F32" s="218"/>
      <c r="G32" s="95"/>
      <c r="H32" s="124">
        <v>37.5</v>
      </c>
      <c r="I32" s="124">
        <v>37.5</v>
      </c>
      <c r="J32" s="95"/>
      <c r="K32" s="98"/>
      <c r="L32" s="98"/>
      <c r="M32" s="124">
        <v>37.5</v>
      </c>
      <c r="N32" s="124">
        <v>37.5</v>
      </c>
      <c r="O32" s="97"/>
      <c r="P32" s="97"/>
      <c r="Q32" s="97"/>
    </row>
    <row r="33" spans="4:9" ht="12.75">
      <c r="D33" s="39"/>
      <c r="E33" s="39"/>
      <c r="F33" s="39"/>
      <c r="G33" s="39"/>
      <c r="H33" s="39"/>
      <c r="I33" s="39"/>
    </row>
    <row r="34" spans="3:16" ht="12.75">
      <c r="C34" s="56" t="s">
        <v>64</v>
      </c>
      <c r="D34" s="55" t="s">
        <v>65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3:4" ht="12.75">
      <c r="C35" s="36"/>
      <c r="D35" s="11"/>
    </row>
    <row r="36" spans="3:16" ht="12.75">
      <c r="C36" s="169" t="s">
        <v>62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</row>
    <row r="37" spans="3:16" ht="12.75">
      <c r="C37" s="168" t="s">
        <v>66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3:16" ht="12.75"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3:16" ht="12.75"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8" ht="12.75">
      <c r="D48" s="55"/>
    </row>
    <row r="51" ht="12.75">
      <c r="D51" s="7"/>
    </row>
    <row r="53" ht="12.75">
      <c r="D53" s="1"/>
    </row>
    <row r="54" spans="4:12" ht="12.75">
      <c r="D54" s="1"/>
      <c r="E54" s="178"/>
      <c r="F54" s="178"/>
      <c r="G54" s="178"/>
      <c r="H54" s="179"/>
      <c r="I54" s="179"/>
      <c r="J54" s="179"/>
      <c r="K54" s="1"/>
      <c r="L54" s="1"/>
    </row>
  </sheetData>
  <sheetProtection/>
  <mergeCells count="44">
    <mergeCell ref="D30:F30"/>
    <mergeCell ref="D31:F31"/>
    <mergeCell ref="D32:F32"/>
    <mergeCell ref="D22:F22"/>
    <mergeCell ref="J22:K22"/>
    <mergeCell ref="D23:F23"/>
    <mergeCell ref="J23:K23"/>
    <mergeCell ref="D26:F26"/>
    <mergeCell ref="D27:F27"/>
    <mergeCell ref="D14:F14"/>
    <mergeCell ref="D15:F15"/>
    <mergeCell ref="D16:F16"/>
    <mergeCell ref="D12:F12"/>
    <mergeCell ref="D11:F11"/>
    <mergeCell ref="C24:Q24"/>
    <mergeCell ref="D28:F28"/>
    <mergeCell ref="D13:F13"/>
    <mergeCell ref="D20:F20"/>
    <mergeCell ref="D18:Q18"/>
    <mergeCell ref="C2:N2"/>
    <mergeCell ref="D9:F9"/>
    <mergeCell ref="D5:F5"/>
    <mergeCell ref="C7:Q7"/>
    <mergeCell ref="D10:F10"/>
    <mergeCell ref="D4:F4"/>
    <mergeCell ref="D6:F6"/>
    <mergeCell ref="J4:N4"/>
    <mergeCell ref="O4:Q4"/>
    <mergeCell ref="E54:G54"/>
    <mergeCell ref="H54:J54"/>
    <mergeCell ref="C8:Q8"/>
    <mergeCell ref="C38:P38"/>
    <mergeCell ref="C17:Q17"/>
    <mergeCell ref="D19:F19"/>
    <mergeCell ref="G4:I4"/>
    <mergeCell ref="J19:K19"/>
    <mergeCell ref="J20:K20"/>
    <mergeCell ref="C39:P39"/>
    <mergeCell ref="C36:P36"/>
    <mergeCell ref="C37:P37"/>
    <mergeCell ref="D25:Q25"/>
    <mergeCell ref="D21:F21"/>
    <mergeCell ref="J21:K21"/>
    <mergeCell ref="D29:Q29"/>
  </mergeCells>
  <printOptions/>
  <pageMargins left="0" right="0" top="0" bottom="0" header="0" footer="0"/>
  <pageSetup fitToHeight="1" fitToWidth="1" horizontalDpi="300" verticalDpi="300" orientation="landscape" pageOrder="overThenDown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96" zoomScaleNormal="96" zoomScalePageLayoutView="0" workbookViewId="0" topLeftCell="B4">
      <selection activeCell="B26" sqref="A26:IV26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26.8515625" style="0" customWidth="1"/>
    <col min="7" max="7" width="12.8515625" style="0" customWidth="1"/>
    <col min="8" max="8" width="13.421875" style="0" customWidth="1"/>
    <col min="9" max="9" width="14.5742187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4"/>
      <c r="D1" s="34"/>
      <c r="E1" s="34"/>
      <c r="F1" s="34"/>
      <c r="G1" s="33"/>
      <c r="H1" s="33"/>
      <c r="I1" s="33"/>
      <c r="J1" s="33"/>
      <c r="K1" s="1"/>
    </row>
    <row r="2" spans="1:11" ht="13.5" customHeight="1">
      <c r="A2" s="1"/>
      <c r="B2" s="1"/>
      <c r="C2" s="196" t="s">
        <v>67</v>
      </c>
      <c r="D2" s="196"/>
      <c r="E2" s="196"/>
      <c r="F2" s="196"/>
      <c r="G2" s="196"/>
      <c r="H2" s="196"/>
      <c r="I2" s="196"/>
      <c r="J2" s="196"/>
      <c r="K2" s="1"/>
    </row>
    <row r="3" spans="1:17" ht="17.25" customHeight="1">
      <c r="A3" s="1"/>
      <c r="B3" s="1"/>
      <c r="K3" s="1"/>
      <c r="Q3" s="55" t="s">
        <v>61</v>
      </c>
    </row>
    <row r="4" spans="1:19" ht="25.5" customHeight="1">
      <c r="A4" s="1"/>
      <c r="B4" s="1"/>
      <c r="C4" s="32" t="s">
        <v>59</v>
      </c>
      <c r="D4" s="200" t="s">
        <v>23</v>
      </c>
      <c r="E4" s="200"/>
      <c r="F4" s="200"/>
      <c r="G4" s="189" t="s">
        <v>69</v>
      </c>
      <c r="H4" s="190"/>
      <c r="I4" s="191"/>
      <c r="J4" s="176" t="s">
        <v>70</v>
      </c>
      <c r="K4" s="177"/>
      <c r="L4" s="177"/>
      <c r="M4" s="177"/>
      <c r="N4" s="177"/>
      <c r="O4" s="176" t="s">
        <v>71</v>
      </c>
      <c r="P4" s="177"/>
      <c r="Q4" s="177"/>
      <c r="R4" s="40"/>
      <c r="S4" s="40"/>
    </row>
    <row r="5" spans="1:17" ht="25.5" customHeight="1">
      <c r="A5" s="1"/>
      <c r="B5" s="1"/>
      <c r="C5" s="32"/>
      <c r="D5" s="200"/>
      <c r="E5" s="200"/>
      <c r="F5" s="200"/>
      <c r="G5" s="31" t="s">
        <v>2</v>
      </c>
      <c r="H5" s="31" t="s">
        <v>58</v>
      </c>
      <c r="I5" s="31" t="s">
        <v>4</v>
      </c>
      <c r="J5" s="30" t="s">
        <v>2</v>
      </c>
      <c r="K5" s="30" t="s">
        <v>58</v>
      </c>
      <c r="L5" s="30" t="s">
        <v>57</v>
      </c>
      <c r="M5" s="30" t="s">
        <v>3</v>
      </c>
      <c r="N5" s="30" t="s">
        <v>4</v>
      </c>
      <c r="O5" s="29" t="s">
        <v>2</v>
      </c>
      <c r="P5" s="29" t="s">
        <v>58</v>
      </c>
      <c r="Q5" s="28" t="s">
        <v>4</v>
      </c>
    </row>
    <row r="6" spans="1:17" ht="18" customHeight="1">
      <c r="A6" s="1"/>
      <c r="B6" s="1"/>
      <c r="C6" s="27" t="s">
        <v>54</v>
      </c>
      <c r="D6" s="226">
        <v>2</v>
      </c>
      <c r="E6" s="227"/>
      <c r="F6" s="228"/>
      <c r="G6" s="25">
        <v>3</v>
      </c>
      <c r="H6" s="25">
        <v>4</v>
      </c>
      <c r="I6" s="25">
        <v>5</v>
      </c>
      <c r="J6" s="25">
        <v>6</v>
      </c>
      <c r="K6" s="25" t="s">
        <v>56</v>
      </c>
      <c r="L6" s="25" t="s">
        <v>55</v>
      </c>
      <c r="M6" s="25">
        <v>7</v>
      </c>
      <c r="N6" s="25">
        <v>8</v>
      </c>
      <c r="O6" s="71">
        <v>9</v>
      </c>
      <c r="P6" s="71">
        <v>10</v>
      </c>
      <c r="Q6" s="71">
        <v>11</v>
      </c>
    </row>
    <row r="7" spans="1:17" ht="25.5" customHeight="1">
      <c r="A7" s="1"/>
      <c r="B7" s="1"/>
      <c r="C7" s="72"/>
      <c r="D7" s="242" t="s">
        <v>27</v>
      </c>
      <c r="E7" s="243"/>
      <c r="F7" s="243"/>
      <c r="G7" s="88"/>
      <c r="H7" s="127">
        <v>25830.11307</v>
      </c>
      <c r="I7" s="127">
        <f>G7+H7</f>
        <v>25830.11307</v>
      </c>
      <c r="J7" s="128"/>
      <c r="K7" s="128"/>
      <c r="L7" s="128"/>
      <c r="M7" s="128">
        <f>'5.1.'!E22</f>
        <v>13970.368</v>
      </c>
      <c r="N7" s="128">
        <f>M7</f>
        <v>13970.368</v>
      </c>
      <c r="O7" s="92"/>
      <c r="P7" s="92">
        <f>K7/H7*100-100</f>
        <v>-100</v>
      </c>
      <c r="Q7" s="92">
        <f>P7</f>
        <v>-100</v>
      </c>
    </row>
    <row r="8" spans="1:17" ht="25.5" customHeight="1">
      <c r="A8" s="1"/>
      <c r="B8" s="1"/>
      <c r="C8" s="229" t="s">
        <v>115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</row>
    <row r="9" spans="3:17" ht="39" customHeight="1">
      <c r="C9" s="146" t="s">
        <v>156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</row>
    <row r="10" spans="3:17" ht="13.5" customHeight="1">
      <c r="C10" s="238" t="s">
        <v>33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3:17" ht="27" customHeight="1" thickBot="1">
      <c r="C11" s="244" t="s">
        <v>109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</row>
    <row r="12" spans="3:17" ht="78.75" customHeight="1">
      <c r="C12" s="247" t="str">
        <f>'5.3. Показники '!C8:Q8</f>
        <v> 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</row>
    <row r="13" spans="1:17" ht="24.75" customHeight="1">
      <c r="A13" s="1"/>
      <c r="B13" s="1"/>
      <c r="C13" s="239" t="s">
        <v>72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</row>
    <row r="14" spans="1:17" ht="18.75" customHeight="1">
      <c r="A14" s="1"/>
      <c r="B14" s="1"/>
      <c r="C14" s="73" t="s">
        <v>54</v>
      </c>
      <c r="D14" s="250" t="s">
        <v>53</v>
      </c>
      <c r="E14" s="251"/>
      <c r="F14" s="252"/>
      <c r="G14" s="103"/>
      <c r="H14" s="103"/>
      <c r="I14" s="104"/>
      <c r="J14" s="105"/>
      <c r="K14" s="105"/>
      <c r="L14" s="105"/>
      <c r="M14" s="105"/>
      <c r="N14" s="105"/>
      <c r="O14" s="106"/>
      <c r="P14" s="106"/>
      <c r="Q14" s="106"/>
    </row>
    <row r="15" spans="1:17" ht="31.5" customHeight="1">
      <c r="A15" s="1"/>
      <c r="B15" s="1"/>
      <c r="C15" s="73"/>
      <c r="D15" s="232" t="str">
        <f>'5.3. Показники '!D10:F10</f>
        <v>Кількість сімей осіб, які потребують поліпшення житлових умов, та заяви яких розглянуто відповідною комісією в т.ч., осіб</v>
      </c>
      <c r="E15" s="232"/>
      <c r="F15" s="232"/>
      <c r="G15" s="74"/>
      <c r="H15" s="129">
        <v>22</v>
      </c>
      <c r="I15" s="129">
        <f aca="true" t="shared" si="0" ref="I15:I21">H15</f>
        <v>22</v>
      </c>
      <c r="J15" s="101"/>
      <c r="K15" s="101"/>
      <c r="L15" s="101"/>
      <c r="M15" s="101">
        <f>'5.3. Показники '!H10</f>
        <v>32</v>
      </c>
      <c r="N15" s="101">
        <f>M15</f>
        <v>32</v>
      </c>
      <c r="O15" s="102"/>
      <c r="P15" s="102">
        <f>M15/H15*100-100</f>
        <v>45.45454545454547</v>
      </c>
      <c r="Q15" s="102">
        <f>P15+O15</f>
        <v>45.45454545454547</v>
      </c>
    </row>
    <row r="16" spans="1:17" ht="31.5" customHeight="1">
      <c r="A16" s="1"/>
      <c r="B16" s="1"/>
      <c r="C16" s="73"/>
      <c r="D16" s="232" t="str">
        <f>'5.3. Показники '!D11:F11</f>
        <v>Кількість осіб з інвалідністю, які потребують поліпшення житлових умов, та заяви яких розглянуто відповідною комісією, осіб</v>
      </c>
      <c r="E16" s="232"/>
      <c r="F16" s="232"/>
      <c r="G16" s="112"/>
      <c r="H16" s="129">
        <v>15</v>
      </c>
      <c r="I16" s="129">
        <f t="shared" si="0"/>
        <v>15</v>
      </c>
      <c r="J16" s="113"/>
      <c r="K16" s="113"/>
      <c r="L16" s="113"/>
      <c r="M16" s="101">
        <f>'5.3. Показники '!H11</f>
        <v>32</v>
      </c>
      <c r="N16" s="101">
        <f aca="true" t="shared" si="1" ref="N16:N21">M16</f>
        <v>32</v>
      </c>
      <c r="O16" s="102"/>
      <c r="P16" s="102">
        <f aca="true" t="shared" si="2" ref="P16:P21">M16/H16*100-100</f>
        <v>113.33333333333334</v>
      </c>
      <c r="Q16" s="102">
        <f aca="true" t="shared" si="3" ref="Q16:Q21">P16+O16</f>
        <v>113.33333333333334</v>
      </c>
    </row>
    <row r="17" spans="1:17" ht="31.5" customHeight="1">
      <c r="A17" s="1"/>
      <c r="B17" s="1"/>
      <c r="C17" s="73"/>
      <c r="D17" s="232" t="str">
        <f>'5.3. Показники '!D12:F12</f>
        <v>Кількість  сімей загиблих осіб, які потребують поліпшення житлових умов, та заяви яких розглянуто відповідною комісією , осіб</v>
      </c>
      <c r="E17" s="232"/>
      <c r="F17" s="232"/>
      <c r="G17" s="112"/>
      <c r="H17" s="129">
        <v>7</v>
      </c>
      <c r="I17" s="129">
        <f t="shared" si="0"/>
        <v>7</v>
      </c>
      <c r="J17" s="113"/>
      <c r="K17" s="113"/>
      <c r="L17" s="113"/>
      <c r="M17" s="101">
        <f>'5.3. Показники '!H12</f>
        <v>0</v>
      </c>
      <c r="N17" s="101">
        <f t="shared" si="1"/>
        <v>0</v>
      </c>
      <c r="O17" s="114"/>
      <c r="P17" s="102">
        <f t="shared" si="2"/>
        <v>-100</v>
      </c>
      <c r="Q17" s="102">
        <f t="shared" si="3"/>
        <v>-100</v>
      </c>
    </row>
    <row r="18" spans="1:17" ht="31.5" customHeight="1">
      <c r="A18" s="1"/>
      <c r="B18" s="1"/>
      <c r="C18" s="73"/>
      <c r="D18" s="232" t="str">
        <f>'5.3. Показники '!D13:F13</f>
        <v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 ,грн.</v>
      </c>
      <c r="E18" s="232"/>
      <c r="F18" s="232"/>
      <c r="G18" s="112"/>
      <c r="H18" s="130">
        <v>25830113.07</v>
      </c>
      <c r="I18" s="130">
        <f t="shared" si="0"/>
        <v>25830113.07</v>
      </c>
      <c r="J18" s="113"/>
      <c r="K18" s="113"/>
      <c r="L18" s="113"/>
      <c r="M18" s="101">
        <f>'5.3. Показники '!H13</f>
        <v>41164880.8</v>
      </c>
      <c r="N18" s="101">
        <f t="shared" si="1"/>
        <v>41164880.8</v>
      </c>
      <c r="O18" s="114"/>
      <c r="P18" s="102">
        <f t="shared" si="2"/>
        <v>59.36779172604679</v>
      </c>
      <c r="Q18" s="102">
        <f t="shared" si="3"/>
        <v>59.36779172604679</v>
      </c>
    </row>
    <row r="19" spans="1:17" ht="31.5" customHeight="1">
      <c r="A19" s="1"/>
      <c r="B19" s="1"/>
      <c r="C19" s="73"/>
      <c r="D19" s="232" t="str">
        <f>'5.3. Показники '!D14:F14</f>
        <v>обсяг витрат безпосередньо на придбання житла, грн.</v>
      </c>
      <c r="E19" s="232"/>
      <c r="F19" s="232"/>
      <c r="G19" s="112"/>
      <c r="H19" s="130">
        <v>25764113.07</v>
      </c>
      <c r="I19" s="130">
        <f t="shared" si="0"/>
        <v>25764113.07</v>
      </c>
      <c r="J19" s="113"/>
      <c r="K19" s="113"/>
      <c r="L19" s="113"/>
      <c r="M19" s="101">
        <f>'5.3. Показники '!H14</f>
        <v>41068880.8</v>
      </c>
      <c r="N19" s="101">
        <f t="shared" si="1"/>
        <v>41068880.8</v>
      </c>
      <c r="O19" s="114"/>
      <c r="P19" s="102">
        <f t="shared" si="2"/>
        <v>59.40343332765849</v>
      </c>
      <c r="Q19" s="102">
        <f t="shared" si="3"/>
        <v>59.40343332765849</v>
      </c>
    </row>
    <row r="20" spans="1:17" ht="31.5" customHeight="1">
      <c r="A20" s="1"/>
      <c r="B20" s="1"/>
      <c r="C20" s="73"/>
      <c r="D20" s="232" t="str">
        <f>'5.3. Показники '!D15:F15</f>
        <v>обсяг витрат, пов'язаних з оформленням права власності на житло та сплатою передбачених законодавством податків і зборів, грн.</v>
      </c>
      <c r="E20" s="232"/>
      <c r="F20" s="232"/>
      <c r="G20" s="112"/>
      <c r="H20" s="130">
        <v>66000</v>
      </c>
      <c r="I20" s="130">
        <f t="shared" si="0"/>
        <v>66000</v>
      </c>
      <c r="J20" s="113"/>
      <c r="K20" s="113"/>
      <c r="L20" s="113"/>
      <c r="M20" s="101">
        <f>'5.3. Показники '!H15</f>
        <v>96000</v>
      </c>
      <c r="N20" s="101">
        <f t="shared" si="1"/>
        <v>96000</v>
      </c>
      <c r="O20" s="114"/>
      <c r="P20" s="102">
        <f t="shared" si="2"/>
        <v>45.45454545454547</v>
      </c>
      <c r="Q20" s="102">
        <f t="shared" si="3"/>
        <v>45.45454545454547</v>
      </c>
    </row>
    <row r="21" spans="1:17" ht="49.5" customHeight="1">
      <c r="A21" s="1"/>
      <c r="B21" s="1"/>
      <c r="C21" s="73"/>
      <c r="D21" s="232" t="str">
        <f>'5.3. Показники '!D16:F16</f>
        <v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бюджету, грн.</v>
      </c>
      <c r="E21" s="232"/>
      <c r="F21" s="232"/>
      <c r="G21" s="112"/>
      <c r="H21" s="130">
        <v>25830115</v>
      </c>
      <c r="I21" s="130">
        <f t="shared" si="0"/>
        <v>25830115</v>
      </c>
      <c r="J21" s="113"/>
      <c r="K21" s="113"/>
      <c r="L21" s="113"/>
      <c r="M21" s="101">
        <f>'5.3. Показники '!H16</f>
        <v>13970368</v>
      </c>
      <c r="N21" s="101">
        <f t="shared" si="1"/>
        <v>13970368</v>
      </c>
      <c r="O21" s="114"/>
      <c r="P21" s="102">
        <f t="shared" si="2"/>
        <v>-45.914418112346766</v>
      </c>
      <c r="Q21" s="102">
        <f t="shared" si="3"/>
        <v>-45.914418112346766</v>
      </c>
    </row>
    <row r="22" spans="1:17" ht="36.75" customHeight="1">
      <c r="A22" s="1"/>
      <c r="B22" s="1"/>
      <c r="C22" s="73"/>
      <c r="D22" s="235" t="s">
        <v>158</v>
      </c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</row>
    <row r="23" spans="1:17" ht="31.5" customHeight="1">
      <c r="A23" s="1"/>
      <c r="B23" s="1"/>
      <c r="C23" s="111" t="s">
        <v>52</v>
      </c>
      <c r="D23" s="232" t="s">
        <v>51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ht="21.75" customHeight="1">
      <c r="A24" s="1"/>
      <c r="B24" s="1"/>
      <c r="C24" s="70" t="s">
        <v>49</v>
      </c>
      <c r="D24" s="233" t="str">
        <f>'5.3. Показники '!D19:E19</f>
        <v>Кількість квартир (будинків), на придбання яких відповідно до рішення комісії розрахована грошова компенсація </v>
      </c>
      <c r="E24" s="233"/>
      <c r="F24" s="233"/>
      <c r="G24" s="95"/>
      <c r="H24" s="95">
        <v>22</v>
      </c>
      <c r="I24" s="95">
        <v>22</v>
      </c>
      <c r="J24" s="95">
        <f>'5.3. Показники '!J19</f>
        <v>0</v>
      </c>
      <c r="K24" s="98"/>
      <c r="L24" s="98"/>
      <c r="M24" s="98">
        <f>'5.3. Показники '!M19</f>
        <v>32</v>
      </c>
      <c r="N24" s="98">
        <v>32</v>
      </c>
      <c r="O24" s="100"/>
      <c r="P24" s="102">
        <f>M24/H24*100-100</f>
        <v>45.45454545454547</v>
      </c>
      <c r="Q24" s="100">
        <f>O24</f>
        <v>0</v>
      </c>
    </row>
    <row r="25" spans="1:17" ht="21.75" customHeight="1">
      <c r="A25" s="1"/>
      <c r="B25" s="1"/>
      <c r="C25" s="70"/>
      <c r="D25" s="233" t="str">
        <f>'5.3. Показники '!D20:E20</f>
        <v>Кількість придбаних квартир (будинків)</v>
      </c>
      <c r="E25" s="233"/>
      <c r="F25" s="233"/>
      <c r="G25" s="95"/>
      <c r="H25" s="95">
        <v>22</v>
      </c>
      <c r="I25" s="95">
        <v>22</v>
      </c>
      <c r="J25" s="95">
        <f>'5.3. Показники '!J20</f>
        <v>0</v>
      </c>
      <c r="K25" s="98"/>
      <c r="L25" s="98"/>
      <c r="M25" s="98">
        <v>12</v>
      </c>
      <c r="N25" s="98">
        <v>12</v>
      </c>
      <c r="O25" s="100"/>
      <c r="P25" s="102">
        <f>M25/H25*100-100</f>
        <v>-45.45454545454546</v>
      </c>
      <c r="Q25" s="100">
        <f>O25</f>
        <v>0</v>
      </c>
    </row>
    <row r="26" spans="1:17" ht="21.75" customHeight="1">
      <c r="A26" s="1"/>
      <c r="B26" s="1"/>
      <c r="C26" s="70"/>
      <c r="D26" s="235" t="s">
        <v>157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7"/>
    </row>
    <row r="27" spans="1:17" ht="24.75" customHeight="1">
      <c r="A27" s="1"/>
      <c r="B27" s="1"/>
      <c r="C27" s="21">
        <v>3</v>
      </c>
      <c r="D27" s="232" t="s">
        <v>50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ht="54" customHeight="1">
      <c r="A28" s="1"/>
      <c r="B28" s="1"/>
      <c r="C28" s="70" t="s">
        <v>49</v>
      </c>
      <c r="D28" s="234" t="str">
        <f>'5.3. Показники '!D26:F26</f>
        <v>Середня вартість однієї придбаної квартири (будинку)</v>
      </c>
      <c r="E28" s="234"/>
      <c r="F28" s="234"/>
      <c r="G28" s="95"/>
      <c r="H28" s="137">
        <v>1171.1</v>
      </c>
      <c r="I28" s="137">
        <f>H28</f>
        <v>1171.1</v>
      </c>
      <c r="J28" s="95"/>
      <c r="K28" s="98"/>
      <c r="L28" s="98"/>
      <c r="M28" s="98">
        <f>'5.3. Показники '!M26</f>
        <v>1164.2</v>
      </c>
      <c r="N28" s="98">
        <f>M28</f>
        <v>1164.2</v>
      </c>
      <c r="O28" s="100"/>
      <c r="P28" s="102">
        <f>M28/H28*100-100</f>
        <v>-0.5891896507556851</v>
      </c>
      <c r="Q28" s="100">
        <f>P28</f>
        <v>-0.5891896507556851</v>
      </c>
    </row>
    <row r="29" spans="1:17" ht="24.75" customHeight="1">
      <c r="A29" s="1"/>
      <c r="B29" s="1"/>
      <c r="C29" s="70"/>
      <c r="D29" s="234" t="str">
        <f>'5.3. Показники '!D27:F27</f>
        <v>Середня вартість витрат на оформлення права власності на житло</v>
      </c>
      <c r="E29" s="234"/>
      <c r="F29" s="234"/>
      <c r="G29" s="87"/>
      <c r="H29" s="138">
        <v>3</v>
      </c>
      <c r="I29" s="138">
        <f>H29</f>
        <v>3</v>
      </c>
      <c r="J29" s="95"/>
      <c r="K29" s="98"/>
      <c r="L29" s="98"/>
      <c r="M29" s="98">
        <f>'5.3. Показники '!M27</f>
        <v>3</v>
      </c>
      <c r="N29" s="98">
        <f>M29</f>
        <v>3</v>
      </c>
      <c r="O29" s="100"/>
      <c r="P29" s="102">
        <f>M29/H29*100-100</f>
        <v>0</v>
      </c>
      <c r="Q29" s="100">
        <f>P29</f>
        <v>0</v>
      </c>
    </row>
    <row r="30" spans="3:17" ht="12.75">
      <c r="C30" s="70"/>
      <c r="D30" s="234" t="str">
        <f>'5.3. Показники '!D28:F28</f>
        <v>середня вартість 1 кв.м. придбаного житла</v>
      </c>
      <c r="E30" s="234"/>
      <c r="F30" s="234"/>
      <c r="G30" s="87"/>
      <c r="H30" s="87"/>
      <c r="I30" s="87"/>
      <c r="J30" s="95"/>
      <c r="K30" s="98"/>
      <c r="L30" s="98"/>
      <c r="M30" s="98">
        <f>'5.3. Показники '!M28</f>
        <v>17506.5</v>
      </c>
      <c r="N30" s="98">
        <f>M30</f>
        <v>17506.5</v>
      </c>
      <c r="O30" s="100"/>
      <c r="P30" s="100"/>
      <c r="Q30" s="100"/>
    </row>
    <row r="31" spans="3:17" ht="12.75">
      <c r="C31" s="34"/>
      <c r="D31" s="131"/>
      <c r="E31" s="131"/>
      <c r="F31" s="131"/>
      <c r="G31" s="132"/>
      <c r="H31" s="132"/>
      <c r="I31" s="132"/>
      <c r="J31" s="133"/>
      <c r="K31" s="134"/>
      <c r="L31" s="134"/>
      <c r="M31" s="134"/>
      <c r="N31" s="134"/>
      <c r="O31" s="135"/>
      <c r="P31" s="135"/>
      <c r="Q31" s="136"/>
    </row>
    <row r="32" spans="4:17" ht="12.75">
      <c r="D32" s="235" t="s">
        <v>159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</row>
    <row r="33" spans="3:17" ht="12.75">
      <c r="C33" s="21">
        <v>3</v>
      </c>
      <c r="D33" s="232" t="str">
        <f>'5.3. Показники '!D29:Q29</f>
        <v>якості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3:17" ht="39" customHeight="1">
      <c r="C34" s="70" t="s">
        <v>49</v>
      </c>
      <c r="D34" s="234" t="str">
        <f>'5.3. Показники '!D30:F30</f>
        <v>Частка забезпечення житлом осіб, сімей які потребують поліпшення житлових умов ,в т.ч.,%</v>
      </c>
      <c r="E34" s="234"/>
      <c r="F34" s="234"/>
      <c r="G34" s="95"/>
      <c r="H34" s="137">
        <v>100</v>
      </c>
      <c r="I34" s="137">
        <f>H34</f>
        <v>100</v>
      </c>
      <c r="J34" s="95"/>
      <c r="K34" s="98"/>
      <c r="L34" s="98"/>
      <c r="M34" s="99">
        <f>'5.3. Показники '!M30</f>
        <v>37.5</v>
      </c>
      <c r="N34" s="99">
        <f>M34</f>
        <v>37.5</v>
      </c>
      <c r="O34" s="100"/>
      <c r="P34" s="102">
        <f>M34/H34*100-100</f>
        <v>-62.5</v>
      </c>
      <c r="Q34" s="100">
        <f>P34</f>
        <v>-62.5</v>
      </c>
    </row>
    <row r="35" spans="3:17" ht="27.75" customHeight="1">
      <c r="C35" s="70"/>
      <c r="D35" s="234" t="str">
        <f>'5.3. Показники '!D31:F31</f>
        <v>частка забезпечених житлом сімей загиблих осіб, які потребують поліпшення житлових умов, %</v>
      </c>
      <c r="E35" s="234"/>
      <c r="F35" s="234"/>
      <c r="G35" s="87"/>
      <c r="H35" s="138">
        <v>100</v>
      </c>
      <c r="I35" s="138">
        <f>H35</f>
        <v>100</v>
      </c>
      <c r="J35" s="95"/>
      <c r="K35" s="98"/>
      <c r="L35" s="98"/>
      <c r="M35" s="99">
        <f>'5.3. Показники '!M31</f>
        <v>0</v>
      </c>
      <c r="N35" s="99">
        <f>M35</f>
        <v>0</v>
      </c>
      <c r="O35" s="100"/>
      <c r="P35" s="102">
        <f>M35/H35*100-100</f>
        <v>-100</v>
      </c>
      <c r="Q35" s="100">
        <f>P35</f>
        <v>-100</v>
      </c>
    </row>
    <row r="36" spans="3:17" ht="30" customHeight="1">
      <c r="C36" s="70"/>
      <c r="D36" s="234" t="str">
        <f>'5.3. Показники '!D32:F32</f>
        <v>Частка забезпечення житлом осіб з інвалідністю, які потребують поліпшення житлових умов , %</v>
      </c>
      <c r="E36" s="234"/>
      <c r="F36" s="234"/>
      <c r="G36" s="87"/>
      <c r="H36" s="87">
        <v>100</v>
      </c>
      <c r="I36" s="87">
        <v>100</v>
      </c>
      <c r="J36" s="95"/>
      <c r="K36" s="98"/>
      <c r="L36" s="98"/>
      <c r="M36" s="99">
        <f>'5.3. Показники '!M32</f>
        <v>37.5</v>
      </c>
      <c r="N36" s="99">
        <f>M36</f>
        <v>37.5</v>
      </c>
      <c r="O36" s="100"/>
      <c r="P36" s="102">
        <f>M36/H36*100-100</f>
        <v>-62.5</v>
      </c>
      <c r="Q36" s="100">
        <f>P36</f>
        <v>-62.5</v>
      </c>
    </row>
    <row r="37" spans="3:17" ht="12.75">
      <c r="C37" s="70"/>
      <c r="D37" s="235" t="s">
        <v>160</v>
      </c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7"/>
    </row>
  </sheetData>
  <sheetProtection/>
  <mergeCells count="37">
    <mergeCell ref="D36:F36"/>
    <mergeCell ref="D37:Q37"/>
    <mergeCell ref="D30:F30"/>
    <mergeCell ref="D33:Q33"/>
    <mergeCell ref="D34:F34"/>
    <mergeCell ref="D29:F29"/>
    <mergeCell ref="D16:F16"/>
    <mergeCell ref="D17:F17"/>
    <mergeCell ref="D18:F18"/>
    <mergeCell ref="D19:F19"/>
    <mergeCell ref="D35:F35"/>
    <mergeCell ref="D32:Q32"/>
    <mergeCell ref="C2:J2"/>
    <mergeCell ref="D4:F4"/>
    <mergeCell ref="G4:I4"/>
    <mergeCell ref="J4:N4"/>
    <mergeCell ref="O4:Q4"/>
    <mergeCell ref="D27:Q27"/>
    <mergeCell ref="D7:F7"/>
    <mergeCell ref="D5:F5"/>
    <mergeCell ref="D21:F21"/>
    <mergeCell ref="D28:F28"/>
    <mergeCell ref="D26:Q26"/>
    <mergeCell ref="D22:Q22"/>
    <mergeCell ref="C10:Q10"/>
    <mergeCell ref="C13:Q13"/>
    <mergeCell ref="D20:F20"/>
    <mergeCell ref="C11:Q11"/>
    <mergeCell ref="C12:Q12"/>
    <mergeCell ref="D14:F14"/>
    <mergeCell ref="D24:F24"/>
    <mergeCell ref="C9:Q9"/>
    <mergeCell ref="D6:F6"/>
    <mergeCell ref="C8:Q8"/>
    <mergeCell ref="D15:F15"/>
    <mergeCell ref="D23:Q23"/>
    <mergeCell ref="D25:F25"/>
  </mergeCells>
  <printOptions/>
  <pageMargins left="0" right="0" top="0" bottom="0" header="0" footer="0"/>
  <pageSetup fitToHeight="2" fitToWidth="1" horizontalDpi="300" verticalDpi="300" orientation="landscape" pageOrder="overThenDown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96" zoomScaleNormal="96" zoomScalePageLayoutView="0" workbookViewId="0" topLeftCell="B1">
      <selection activeCell="I41" sqref="B1:K4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customHeight="1">
      <c r="A2" s="1"/>
      <c r="B2" s="196" t="s">
        <v>81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7.25" customHeight="1">
      <c r="A3" s="1"/>
      <c r="K3" s="62" t="s">
        <v>61</v>
      </c>
    </row>
    <row r="4" spans="1:13" ht="25.5" customHeight="1">
      <c r="A4" s="1"/>
      <c r="B4" s="43" t="s">
        <v>73</v>
      </c>
      <c r="C4" s="259" t="s">
        <v>23</v>
      </c>
      <c r="D4" s="259"/>
      <c r="E4" s="259"/>
      <c r="F4" s="44" t="s">
        <v>74</v>
      </c>
      <c r="G4" s="44" t="s">
        <v>75</v>
      </c>
      <c r="H4" s="44" t="s">
        <v>76</v>
      </c>
      <c r="I4" s="44" t="s">
        <v>26</v>
      </c>
      <c r="J4" s="44" t="s">
        <v>77</v>
      </c>
      <c r="K4" s="45" t="s">
        <v>78</v>
      </c>
      <c r="L4" s="40"/>
      <c r="M4" s="40"/>
    </row>
    <row r="5" spans="1:11" ht="25.5" customHeight="1">
      <c r="A5" s="1"/>
      <c r="B5" s="46">
        <v>1</v>
      </c>
      <c r="C5" s="260">
        <v>2</v>
      </c>
      <c r="D5" s="261"/>
      <c r="E5" s="262"/>
      <c r="F5" s="45">
        <v>3</v>
      </c>
      <c r="G5" s="45">
        <v>4</v>
      </c>
      <c r="H5" s="45">
        <v>5</v>
      </c>
      <c r="I5" s="45" t="s">
        <v>79</v>
      </c>
      <c r="J5" s="45">
        <v>7</v>
      </c>
      <c r="K5" s="19" t="s">
        <v>80</v>
      </c>
    </row>
    <row r="6" spans="2:11" ht="13.5" customHeight="1">
      <c r="B6" s="47" t="s">
        <v>54</v>
      </c>
      <c r="C6" s="260" t="s">
        <v>82</v>
      </c>
      <c r="D6" s="261"/>
      <c r="E6" s="261"/>
      <c r="F6" s="48" t="s">
        <v>83</v>
      </c>
      <c r="G6" s="91"/>
      <c r="H6" s="91"/>
      <c r="I6" s="91"/>
      <c r="J6" s="48" t="s">
        <v>83</v>
      </c>
      <c r="K6" s="48" t="s">
        <v>83</v>
      </c>
    </row>
    <row r="7" spans="2:11" ht="13.5" customHeight="1">
      <c r="B7" s="42"/>
      <c r="C7" s="255" t="s">
        <v>84</v>
      </c>
      <c r="D7" s="255"/>
      <c r="E7" s="255"/>
      <c r="F7" s="48" t="s">
        <v>83</v>
      </c>
      <c r="G7" s="49"/>
      <c r="H7" s="49"/>
      <c r="I7" s="49"/>
      <c r="J7" s="48" t="s">
        <v>83</v>
      </c>
      <c r="K7" s="48" t="s">
        <v>83</v>
      </c>
    </row>
    <row r="8" spans="2:11" ht="20.25" customHeight="1">
      <c r="B8" s="42"/>
      <c r="C8" s="255" t="s">
        <v>85</v>
      </c>
      <c r="D8" s="255"/>
      <c r="E8" s="255"/>
      <c r="F8" s="48" t="s">
        <v>83</v>
      </c>
      <c r="G8" s="90"/>
      <c r="H8" s="90"/>
      <c r="I8" s="90"/>
      <c r="J8" s="48" t="s">
        <v>83</v>
      </c>
      <c r="K8" s="48" t="s">
        <v>83</v>
      </c>
    </row>
    <row r="9" spans="2:11" ht="13.5" customHeight="1">
      <c r="B9" s="42"/>
      <c r="C9" s="255" t="s">
        <v>86</v>
      </c>
      <c r="D9" s="255"/>
      <c r="E9" s="255"/>
      <c r="F9" s="48" t="s">
        <v>83</v>
      </c>
      <c r="G9" s="49"/>
      <c r="H9" s="49"/>
      <c r="I9" s="90"/>
      <c r="J9" s="48" t="s">
        <v>83</v>
      </c>
      <c r="K9" s="48" t="s">
        <v>83</v>
      </c>
    </row>
    <row r="10" spans="2:11" ht="13.5" customHeight="1">
      <c r="B10" s="42"/>
      <c r="C10" s="255" t="s">
        <v>87</v>
      </c>
      <c r="D10" s="255"/>
      <c r="E10" s="255"/>
      <c r="F10" s="48" t="s">
        <v>83</v>
      </c>
      <c r="G10" s="49"/>
      <c r="H10" s="49"/>
      <c r="I10" s="90"/>
      <c r="J10" s="48" t="s">
        <v>83</v>
      </c>
      <c r="K10" s="48" t="s">
        <v>83</v>
      </c>
    </row>
    <row r="11" spans="2:11" ht="18.75" customHeight="1">
      <c r="B11" s="256" t="s">
        <v>88</v>
      </c>
      <c r="C11" s="257"/>
      <c r="D11" s="257"/>
      <c r="E11" s="257"/>
      <c r="F11" s="257"/>
      <c r="G11" s="257"/>
      <c r="H11" s="257"/>
      <c r="I11" s="257"/>
      <c r="J11" s="257"/>
      <c r="K11" s="257"/>
    </row>
    <row r="12" spans="1:11" ht="13.5" customHeight="1">
      <c r="A12" s="1"/>
      <c r="B12" s="50">
        <v>2</v>
      </c>
      <c r="C12" s="197" t="s">
        <v>89</v>
      </c>
      <c r="D12" s="198"/>
      <c r="E12" s="198"/>
      <c r="F12" s="48" t="s">
        <v>83</v>
      </c>
      <c r="G12" s="48"/>
      <c r="H12" s="48"/>
      <c r="I12" s="48"/>
      <c r="J12" s="48" t="s">
        <v>83</v>
      </c>
      <c r="K12" s="48" t="s">
        <v>83</v>
      </c>
    </row>
    <row r="13" spans="1:11" ht="13.5" customHeight="1">
      <c r="A13" s="1"/>
      <c r="B13" s="256" t="s">
        <v>90</v>
      </c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1" ht="13.5" customHeight="1">
      <c r="A14" s="1"/>
      <c r="B14" s="256" t="s">
        <v>91</v>
      </c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3.5" customHeight="1">
      <c r="A15" s="1"/>
      <c r="B15" s="51" t="s">
        <v>43</v>
      </c>
      <c r="C15" s="264" t="s">
        <v>92</v>
      </c>
      <c r="D15" s="267"/>
      <c r="E15" s="267"/>
      <c r="F15" s="52"/>
      <c r="G15" s="52"/>
      <c r="H15" s="52"/>
      <c r="I15" s="52"/>
      <c r="J15" s="52"/>
      <c r="K15" s="52"/>
    </row>
    <row r="16" spans="1:11" ht="13.5" customHeight="1">
      <c r="A16" s="1"/>
      <c r="B16" s="51"/>
      <c r="C16" s="264" t="s">
        <v>93</v>
      </c>
      <c r="D16" s="267"/>
      <c r="E16" s="267"/>
      <c r="F16" s="52"/>
      <c r="G16" s="52"/>
      <c r="H16" s="52"/>
      <c r="I16" s="52"/>
      <c r="J16" s="52"/>
      <c r="K16" s="52"/>
    </row>
    <row r="17" spans="1:11" ht="13.5" customHeight="1">
      <c r="A17" s="1"/>
      <c r="B17" s="256" t="s">
        <v>94</v>
      </c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18" customHeight="1">
      <c r="A18" s="1"/>
      <c r="B18" s="53" t="s">
        <v>49</v>
      </c>
      <c r="C18" s="263" t="s">
        <v>113</v>
      </c>
      <c r="D18" s="263"/>
      <c r="E18" s="264"/>
      <c r="F18" s="57"/>
      <c r="G18" s="57"/>
      <c r="H18" s="57"/>
      <c r="I18" s="57"/>
      <c r="J18" s="57"/>
      <c r="K18" s="57"/>
    </row>
    <row r="19" spans="1:11" ht="13.5" customHeight="1">
      <c r="A19" s="1"/>
      <c r="B19" s="53" t="s">
        <v>49</v>
      </c>
      <c r="C19" s="263" t="s">
        <v>114</v>
      </c>
      <c r="D19" s="263"/>
      <c r="E19" s="264"/>
      <c r="F19" s="57"/>
      <c r="G19" s="57"/>
      <c r="H19" s="57"/>
      <c r="I19" s="57"/>
      <c r="J19" s="57"/>
      <c r="K19" s="57"/>
    </row>
    <row r="20" spans="1:11" ht="13.5" customHeight="1">
      <c r="A20" s="1"/>
      <c r="B20" s="53"/>
      <c r="C20" s="263" t="s">
        <v>96</v>
      </c>
      <c r="D20" s="263"/>
      <c r="E20" s="264"/>
      <c r="F20" s="57"/>
      <c r="G20" s="57"/>
      <c r="H20" s="57"/>
      <c r="I20" s="57"/>
      <c r="J20" s="57"/>
      <c r="K20" s="57"/>
    </row>
    <row r="21" spans="1:11" ht="20.25" customHeight="1">
      <c r="A21" s="1"/>
      <c r="B21" s="53"/>
      <c r="C21" s="268" t="s">
        <v>95</v>
      </c>
      <c r="D21" s="269"/>
      <c r="E21" s="269"/>
      <c r="F21" s="57"/>
      <c r="G21" s="57"/>
      <c r="H21" s="57"/>
      <c r="I21" s="57"/>
      <c r="J21" s="57"/>
      <c r="K21" s="57"/>
    </row>
    <row r="22" spans="1:11" ht="13.5" customHeight="1">
      <c r="A22" s="1"/>
      <c r="B22" s="256" t="s">
        <v>97</v>
      </c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18" customHeight="1">
      <c r="A23" s="1"/>
      <c r="B23" s="53" t="s">
        <v>49</v>
      </c>
      <c r="C23" s="263" t="s">
        <v>113</v>
      </c>
      <c r="D23" s="263"/>
      <c r="E23" s="264"/>
      <c r="F23" s="57"/>
      <c r="G23" s="57"/>
      <c r="H23" s="57"/>
      <c r="I23" s="57"/>
      <c r="J23" s="57"/>
      <c r="K23" s="57"/>
    </row>
    <row r="24" spans="1:11" ht="20.25" customHeight="1">
      <c r="A24" s="1"/>
      <c r="B24" s="53" t="s">
        <v>49</v>
      </c>
      <c r="C24" s="263" t="s">
        <v>114</v>
      </c>
      <c r="D24" s="263"/>
      <c r="E24" s="264"/>
      <c r="F24" s="57"/>
      <c r="G24" s="57"/>
      <c r="H24" s="57"/>
      <c r="I24" s="57"/>
      <c r="J24" s="57"/>
      <c r="K24" s="57"/>
    </row>
    <row r="25" spans="1:11" ht="13.5" customHeight="1">
      <c r="A25" s="1"/>
      <c r="B25" s="53" t="s">
        <v>49</v>
      </c>
      <c r="C25" s="265" t="s">
        <v>96</v>
      </c>
      <c r="D25" s="265"/>
      <c r="E25" s="266"/>
      <c r="F25" s="57"/>
      <c r="G25" s="57"/>
      <c r="H25" s="57"/>
      <c r="I25" s="57"/>
      <c r="J25" s="57"/>
      <c r="K25" s="57"/>
    </row>
    <row r="26" spans="1:11" ht="13.5" customHeight="1">
      <c r="A26" s="1"/>
      <c r="B26" s="54" t="s">
        <v>42</v>
      </c>
      <c r="C26" s="235" t="s">
        <v>98</v>
      </c>
      <c r="D26" s="271"/>
      <c r="E26" s="272"/>
      <c r="F26" s="48" t="s">
        <v>83</v>
      </c>
      <c r="G26" s="48"/>
      <c r="H26" s="48"/>
      <c r="I26" s="48"/>
      <c r="J26" s="48" t="s">
        <v>83</v>
      </c>
      <c r="K26" s="48" t="s">
        <v>83</v>
      </c>
    </row>
    <row r="27" spans="2:11" ht="12.75">
      <c r="B27" s="55"/>
      <c r="C27" s="18"/>
      <c r="D27" s="55"/>
      <c r="E27" s="55"/>
      <c r="F27" s="55"/>
      <c r="G27" s="55"/>
      <c r="H27" s="55"/>
      <c r="I27" s="55"/>
      <c r="J27" s="55"/>
      <c r="K27" s="55"/>
    </row>
    <row r="28" spans="2:11" ht="12.75">
      <c r="B28" s="11" t="s">
        <v>99</v>
      </c>
      <c r="C28" s="11" t="s">
        <v>100</v>
      </c>
      <c r="D28" s="11"/>
      <c r="E28" s="11"/>
      <c r="F28" s="11"/>
      <c r="G28" s="55"/>
      <c r="H28" s="55"/>
      <c r="I28" s="55"/>
      <c r="J28" s="55"/>
      <c r="K28" s="55"/>
    </row>
    <row r="29" spans="2:11" ht="12.75">
      <c r="B29" s="11"/>
      <c r="C29" s="58" t="s">
        <v>120</v>
      </c>
      <c r="D29" s="11"/>
      <c r="E29" s="11"/>
      <c r="F29" s="11"/>
      <c r="G29" s="55"/>
      <c r="H29" s="55"/>
      <c r="I29" s="55"/>
      <c r="J29" s="55"/>
      <c r="K29" s="55"/>
    </row>
    <row r="30" spans="3:4" ht="12.75">
      <c r="C30" s="36"/>
      <c r="D30" s="11"/>
    </row>
    <row r="31" spans="2:11" ht="12.75">
      <c r="B31" s="11" t="s">
        <v>101</v>
      </c>
      <c r="C31" s="37" t="s">
        <v>102</v>
      </c>
      <c r="D31" s="35"/>
      <c r="E31" s="35"/>
      <c r="F31" s="35" t="s">
        <v>127</v>
      </c>
      <c r="G31" s="35"/>
      <c r="H31" s="35"/>
      <c r="I31" s="35"/>
      <c r="J31" s="35"/>
      <c r="K31" s="35"/>
    </row>
    <row r="32" spans="1:11" s="7" customFormat="1" ht="10.5" customHeight="1">
      <c r="A32" s="17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2:11" ht="13.5" customHeight="1">
      <c r="B33" s="94">
        <v>6</v>
      </c>
      <c r="C33" s="168" t="s">
        <v>103</v>
      </c>
      <c r="D33" s="168"/>
      <c r="E33" s="168"/>
      <c r="F33" s="168"/>
      <c r="G33" s="168"/>
      <c r="H33" s="168"/>
      <c r="I33" s="168"/>
      <c r="J33" s="168"/>
      <c r="K33" s="168"/>
    </row>
    <row r="34" spans="1:11" ht="30" customHeight="1">
      <c r="A34" s="1"/>
      <c r="B34" s="1"/>
      <c r="C34" s="169" t="s">
        <v>104</v>
      </c>
      <c r="D34" s="270"/>
      <c r="E34" s="270"/>
      <c r="F34" s="168" t="s">
        <v>119</v>
      </c>
      <c r="G34" s="170"/>
      <c r="H34" s="170"/>
      <c r="I34" s="170"/>
      <c r="J34" s="170"/>
      <c r="K34" s="170"/>
    </row>
    <row r="35" spans="1:11" ht="62.25" customHeight="1">
      <c r="A35" s="1"/>
      <c r="B35" s="1"/>
      <c r="C35" s="169" t="s">
        <v>105</v>
      </c>
      <c r="D35" s="270"/>
      <c r="E35" s="270"/>
      <c r="F35" s="168" t="s">
        <v>161</v>
      </c>
      <c r="G35" s="170"/>
      <c r="H35" s="170"/>
      <c r="I35" s="170"/>
      <c r="J35" s="170"/>
      <c r="K35" s="170"/>
    </row>
    <row r="36" spans="1:15" ht="24" customHeight="1">
      <c r="A36" s="1"/>
      <c r="B36" s="1"/>
      <c r="C36" s="169" t="s">
        <v>106</v>
      </c>
      <c r="D36" s="270"/>
      <c r="E36" s="270"/>
      <c r="F36" s="168" t="s">
        <v>124</v>
      </c>
      <c r="G36" s="170"/>
      <c r="H36" s="170"/>
      <c r="I36" s="170"/>
      <c r="J36" s="170"/>
      <c r="K36" s="170"/>
      <c r="O36" s="11"/>
    </row>
    <row r="37" spans="1:11" ht="42.75" customHeight="1">
      <c r="A37" s="1"/>
      <c r="B37" s="1"/>
      <c r="C37" s="169" t="s">
        <v>107</v>
      </c>
      <c r="D37" s="270"/>
      <c r="E37" s="270"/>
      <c r="F37" s="168" t="s">
        <v>128</v>
      </c>
      <c r="G37" s="170"/>
      <c r="H37" s="170"/>
      <c r="I37" s="170"/>
      <c r="J37" s="170"/>
      <c r="K37" s="170"/>
    </row>
    <row r="38" spans="1:11" ht="14.25" customHeight="1">
      <c r="A38" s="1"/>
      <c r="B38" s="1"/>
      <c r="C38" s="178"/>
      <c r="D38" s="178"/>
      <c r="E38" s="178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58"/>
      <c r="D40" s="258"/>
      <c r="E40" s="258"/>
      <c r="F40" s="258"/>
      <c r="G40" s="1"/>
      <c r="H40" s="1"/>
      <c r="I40" s="1"/>
      <c r="J40" s="1"/>
      <c r="K40" s="1"/>
    </row>
    <row r="41" spans="3:11" ht="25.5" customHeight="1">
      <c r="C41" s="273" t="s">
        <v>122</v>
      </c>
      <c r="D41" s="273"/>
      <c r="E41" s="273"/>
      <c r="F41" s="273"/>
      <c r="G41" s="4"/>
      <c r="H41" s="1"/>
      <c r="I41" s="253" t="s">
        <v>123</v>
      </c>
      <c r="J41" s="253"/>
      <c r="K41" s="253"/>
    </row>
    <row r="42" spans="3:11" ht="12.75">
      <c r="C42" s="1"/>
      <c r="D42" s="1"/>
      <c r="E42" s="1"/>
      <c r="F42" s="1"/>
      <c r="G42" s="3" t="s">
        <v>0</v>
      </c>
      <c r="H42" s="1"/>
      <c r="I42" s="254" t="s">
        <v>1</v>
      </c>
      <c r="J42" s="254"/>
      <c r="K42" s="93"/>
    </row>
    <row r="44" spans="3:11" ht="12.75">
      <c r="C44" s="39"/>
      <c r="D44" s="39"/>
      <c r="E44" s="39"/>
      <c r="F44" s="39"/>
      <c r="G44" s="39"/>
      <c r="H44" s="39"/>
      <c r="I44" s="39"/>
      <c r="J44" s="39"/>
      <c r="K44" s="39"/>
    </row>
    <row r="45" spans="3:11" ht="12.75">
      <c r="C45" s="39"/>
      <c r="D45" s="39"/>
      <c r="E45" s="39"/>
      <c r="F45" s="39"/>
      <c r="G45" s="39"/>
      <c r="H45" s="39"/>
      <c r="I45" s="39"/>
      <c r="J45" s="39"/>
      <c r="K45" s="39"/>
    </row>
    <row r="46" spans="3:11" ht="12.75">
      <c r="C46" s="39"/>
      <c r="D46" s="39"/>
      <c r="E46" s="39"/>
      <c r="F46" s="39"/>
      <c r="G46" s="39"/>
      <c r="H46" s="39"/>
      <c r="I46" s="39"/>
      <c r="J46" s="39"/>
      <c r="K46" s="39"/>
    </row>
  </sheetData>
  <sheetProtection/>
  <mergeCells count="39"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2020-02-12T11:57:06Z</cp:lastPrinted>
  <dcterms:created xsi:type="dcterms:W3CDTF">2019-01-09T14:21:23Z</dcterms:created>
  <dcterms:modified xsi:type="dcterms:W3CDTF">2020-02-19T07:02:28Z</dcterms:modified>
  <cp:category/>
  <cp:version/>
  <cp:contentType/>
  <cp:contentStatus/>
</cp:coreProperties>
</file>