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65266" windowWidth="12390" windowHeight="9315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<sst xmlns="http://schemas.openxmlformats.org/spreadsheetml/2006/main" count="244" uniqueCount="128">
  <si>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</si>
  <si>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</si>
  <si>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r>
      <t>1</t>
    </r>
    <r>
      <rPr>
        <sz val="10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</si>
  <si>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</si>
  <si>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color indexed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</si>
  <si>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грн/міс.на 1 домогоспо-дарство</t>
  </si>
  <si>
    <t>Касові видатки зменшились порівняно з запланованими у зв'язку з поверненням до бюджету сум, які неможливо було використати.</t>
  </si>
  <si>
    <t>4.</t>
  </si>
  <si>
    <t>7.</t>
  </si>
  <si>
    <t>тис.грн.</t>
  </si>
  <si>
    <t>6.</t>
  </si>
  <si>
    <t>8.</t>
  </si>
  <si>
    <t>КПКВК</t>
  </si>
  <si>
    <t>Усього</t>
  </si>
  <si>
    <t>Департамент  соціальної політики Черкаської міської ради</t>
  </si>
  <si>
    <t>Надання субсидій населенню для відшкодування витрат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</si>
  <si>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</si>
  <si>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осіб</t>
  </si>
  <si>
    <t>%</t>
  </si>
  <si>
    <t>розрахунок</t>
  </si>
  <si>
    <t>ЗАТВЕРДЖЕНО</t>
  </si>
  <si>
    <t>кількість отримувачів пільг</t>
  </si>
  <si>
    <t>середній розмір витрат на надання пільг на оплату житлово-комунальних послуг</t>
  </si>
  <si>
    <t>питома вага відшкодованих пільгових послуг до нарахованих</t>
  </si>
  <si>
    <t>кількість отримувачів субсидій</t>
  </si>
  <si>
    <t>питома вага відшкодованих субсидій до нарахованих</t>
  </si>
  <si>
    <t>Директор департаменту соціальної політики</t>
  </si>
  <si>
    <t>КФКВК</t>
  </si>
  <si>
    <t>Наказ Міністерства фінансів України</t>
  </si>
  <si>
    <t>26.08.2014 № 836</t>
  </si>
  <si>
    <t>ЗВІТ</t>
  </si>
  <si>
    <t xml:space="preserve">             про виконання паспорта бюджетної програми місцевого бюджету  </t>
  </si>
  <si>
    <t>1. </t>
  </si>
  <si>
    <t>  </t>
  </si>
  <si>
    <t>(КПКВК МБ) </t>
  </si>
  <si>
    <t>      (найменування головного розпорядника) </t>
  </si>
  <si>
    <t>2. </t>
  </si>
  <si>
    <t>      (найменування відповідального виконавця) </t>
  </si>
  <si>
    <t>3. </t>
  </si>
  <si>
    <t>      (найменування бюджетної програми) </t>
  </si>
  <si>
    <t>Видатки та надання кредитів за бюджетною програмою за звітний період:</t>
  </si>
  <si>
    <t>(тис.грн.)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</si>
  <si>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</si>
  <si>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</si>
  <si>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</si>
  <si>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</si>
  <si>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</si>
  <si>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</si>
  <si>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та завдань</t>
  </si>
  <si>
    <t>N з/п </t>
  </si>
  <si>
    <t>Затверджено паспортом бюджетної програми на звітний період</t>
  </si>
  <si>
    <t>Касові видатки (надані кредити) на звітний період</t>
  </si>
  <si>
    <t>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</si>
  <si>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</si>
  <si>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Результативні показники бюджетної програми та аналіз їх виконання за звітний період</t>
  </si>
  <si>
    <t>Показники </t>
  </si>
  <si>
    <t>Одиниця виміру </t>
  </si>
  <si>
    <t>Джерело інформації </t>
  </si>
  <si>
    <t>Затверджено паспортом бюджетної програми  на звітний період</t>
  </si>
  <si>
    <t>звіт</t>
  </si>
  <si>
    <t>Код</t>
  </si>
  <si>
    <t>Найменування джерел надходжень</t>
  </si>
  <si>
    <t>Касові видатки станом на 01 січня звітного періоду</t>
  </si>
  <si>
    <t>План видатків звітного періоду</t>
  </si>
  <si>
    <t>Касові видатки на звітний період</t>
  </si>
  <si>
    <t>Прогноз видатків до кінця реалізації інвестиційного проекту</t>
  </si>
  <si>
    <t>витрати на надання пільг на оплату житлово-комунальних послуг</t>
  </si>
  <si>
    <t>витрати на погашення кредиторської заборгованості, що склалась на початок року</t>
  </si>
  <si>
    <t>кошторис</t>
  </si>
  <si>
    <t>Підпрограма:</t>
  </si>
  <si>
    <t>Завдання:</t>
  </si>
  <si>
    <t>Касові видатки (надані кредити) </t>
  </si>
  <si>
    <t>Виконано за звітний період на звітний період (касові видатки/надані кредити)</t>
  </si>
  <si>
    <t xml:space="preserve">відсоток погашення кредиторської заборгованості </t>
  </si>
  <si>
    <t>Показник затрат</t>
  </si>
  <si>
    <t>Показник продукту</t>
  </si>
  <si>
    <t>Показник ефективності</t>
  </si>
  <si>
    <t>Показник якості</t>
  </si>
  <si>
    <t>витрати на надання субсидій на оплату житлово-комунальних послуг</t>
  </si>
  <si>
    <t>середьомісячний розмір субсидій на оплату житлово-комунальних послуг</t>
  </si>
  <si>
    <t>Ю. П. Кобелева</t>
  </si>
  <si>
    <t xml:space="preserve">середній розмір виплаченої частини невикористаної субсидії </t>
  </si>
  <si>
    <t>О. І. Гудзенко</t>
  </si>
  <si>
    <t>Пояснення щодо причин відхилення</t>
  </si>
  <si>
    <t>грн./міс. на 1особу</t>
  </si>
  <si>
    <r>
      <t>(КФКВК)</t>
    </r>
    <r>
      <rPr>
        <vertAlign val="superscript"/>
        <sz val="8"/>
        <color indexed="8"/>
        <rFont val="Times New Roman"/>
        <family val="1"/>
      </rPr>
      <t>1</t>
    </r>
  </si>
  <si>
    <r>
      <t>Підпрограма / завдання бюджетної програми</t>
    </r>
    <r>
      <rPr>
        <vertAlign val="superscript"/>
        <sz val="8"/>
        <color indexed="8"/>
        <rFont val="Times New Roman"/>
        <family val="1"/>
      </rPr>
      <t>2</t>
    </r>
  </si>
  <si>
    <t>Забезпечення надання пільг на оплату житлово-комунальних послуг окремим категоріям громадян відповідно до законодавства</t>
  </si>
  <si>
    <t>0813010</t>
  </si>
  <si>
    <t>0813011</t>
  </si>
  <si>
    <t>0813012</t>
  </si>
  <si>
    <t>прогнозні нарахування пільг на оплату житлово-комунальних послуг</t>
  </si>
  <si>
    <t>прогнозні нарахування на надання субсидій на оплату житлово-комунальних послуг</t>
  </si>
  <si>
    <t>відсоток погашення кредиторської заборгованості, що склалась на початок року</t>
  </si>
  <si>
    <t>питома вага загальної суми  виплачених частин невикористаної субсидії до нарахованої</t>
  </si>
  <si>
    <t>Забезпечення доставки громадянам повідомлень про призначення субсидії</t>
  </si>
  <si>
    <t>витрати для забезпечення доставки громадянам повідомлень про призначення субсидії</t>
  </si>
  <si>
    <t>кількість домогосподарств, яким доставлене повідомлення про призначення субсидії</t>
  </si>
  <si>
    <t>розмір вартості доставленого повідомлення про призначення субсидії</t>
  </si>
  <si>
    <t>питома вага відшкодованих коштів за доставку повідомлень до нарахованих</t>
  </si>
  <si>
    <t>Забезпечення виплати громадянам частини невикористаної субсидії</t>
  </si>
  <si>
    <t>витрати на виплату частини невикористаної субсидії</t>
  </si>
  <si>
    <t>Кількість отримувачів субсидії, включених до списків підприємств-надавачів послуг, у яких на рахунках залишилися частина невикористаних субсидій</t>
  </si>
  <si>
    <t xml:space="preserve">Кількість отримувачів субсидії, що звернулися з заявою щодо виплати частин невикористаних субсидій </t>
  </si>
  <si>
    <t xml:space="preserve">Кількість отримувачів субсидії, яким виплачено частину невикористаної субсидії </t>
  </si>
  <si>
    <t>станом на 01.01.2019 року</t>
  </si>
  <si>
    <t>08</t>
  </si>
  <si>
    <t>081</t>
  </si>
  <si>
    <t>Завдання 1:</t>
  </si>
  <si>
    <t>Завдання 2:</t>
  </si>
  <si>
    <t>Завдання 3:</t>
  </si>
  <si>
    <r>
      <t xml:space="preserve">Підпрограма:  </t>
    </r>
    <r>
      <rPr>
        <sz val="12"/>
        <color indexed="8"/>
        <rFont val="Times New Roman"/>
        <family val="1"/>
      </rPr>
      <t xml:space="preserve">Надання пільг на оплату житлово-комунальних послуг окремим категоріям громадян відповідно до законодавства </t>
    </r>
  </si>
  <si>
    <r>
      <t>Завдання:</t>
    </r>
    <r>
      <rPr>
        <sz val="12"/>
        <color indexed="8"/>
        <rFont val="Times New Roman"/>
        <family val="1"/>
      </rPr>
      <t xml:space="preserve"> Забезпечення надання пільг на оплату житлово-комунальних послуг окремим категоріям громадян відповідно до законодавства</t>
    </r>
  </si>
  <si>
    <r>
      <t xml:space="preserve">Підпрограма: </t>
    </r>
    <r>
      <rPr>
        <sz val="12"/>
        <color indexed="8"/>
        <rFont val="Times New Roman"/>
        <family val="1"/>
      </rPr>
      <t>Надання субсидій населенню для відшкодування витрат на оплату житлово-комунальних послуг</t>
    </r>
  </si>
  <si>
    <r>
      <t xml:space="preserve">Завдання: </t>
    </r>
    <r>
      <rPr>
        <sz val="12"/>
        <color indexed="8"/>
        <rFont val="Times New Roman"/>
        <family val="1"/>
      </rPr>
      <t>Забезпечення надання субсидій населенню для відшкодування витрат на оплату житлово-комунальних послуг</t>
    </r>
  </si>
  <si>
    <r>
      <t xml:space="preserve">Завдання: </t>
    </r>
    <r>
      <rPr>
        <sz val="12"/>
        <color indexed="8"/>
        <rFont val="Times New Roman"/>
        <family val="1"/>
      </rPr>
      <t>Забезпечення виплати громадянам частини невикористаної субсидії</t>
    </r>
  </si>
  <si>
    <r>
      <t xml:space="preserve">Завдання: </t>
    </r>
    <r>
      <rPr>
        <sz val="12"/>
        <color indexed="8"/>
        <rFont val="Times New Roman"/>
        <family val="1"/>
      </rPr>
      <t>Забезпечення доставки громадянам повідомлень про призначення субсидії</t>
    </r>
  </si>
  <si>
    <t>Пояснення щодо причин розбіжностей між затвердженими та досягнутими результативними показниками.</t>
  </si>
  <si>
    <t>Пояснення щодо причин розбіжностей між затвердженими та досягнутими результативними показниками: середній розмір витрат на надання пільг зменшився порівняно із запланованим у зв'язку із зростанням кількості отримувачів пільг за даною підпрограмою.</t>
  </si>
  <si>
    <t xml:space="preserve">Пояснення щодо причин розбіжностей між затвердженими та досягнутими результативними показниками:  розбіжність в показнику питома вага відшкодованих пільгових послуг до нарахованих виникла у зв'язку із зменьшенням фактичних видатків від запланованих;  станом на 01.01.2019р. утворилась кредиторська заборгованість у сумі 7158924,79 грн. у зв'зку з дефіцитом кошторисних призначень </t>
  </si>
  <si>
    <r>
      <t>Джерела фінансування інвестиціційних проектів у розрізі підпрограм</t>
    </r>
    <r>
      <rPr>
        <b/>
        <vertAlign val="superscript"/>
        <sz val="13"/>
        <color indexed="8"/>
        <rFont val="Times New Roman"/>
        <family val="1"/>
      </rPr>
      <t>3</t>
    </r>
  </si>
  <si>
    <t>Пояснення щодо причин розбіжностей між затвердженими та досягнутими результативними показниками: кількість отримувачів субсидій зменшилась у зв'язку із зростанням доходів населення, яке отримувало субсидії на оплату житлово-комунальних послуг, а також зі зміною законодавства по наданню житлових субсидій населенню та переходом одержувачів субсидій на отримання пільг.</t>
  </si>
  <si>
    <t>Пояснення щодо причин розбіжностей між затвердженими та досягнутими результативними показниками: середьомісячний розмір субсидій на оплату житлово-комунальних послуг зменшився порівняно із запланованим у зв'язку із зменьшенням кількості отримувачів за даною підпрограмою.</t>
  </si>
  <si>
    <t>Пояснення щодо причин розбіжностей між затвердженими та досягнутими результативними показниками: по показнику витрати на погашення кредиторської заборгованості, що склалась на початок року виникла розбіжність між запланованими та касовими видатками у зв'язку з  неможливістю відшкодувати кошти ОСББ, яке було ліквідовано та спрямовано кошти на витрати на надання субсидій на оплату житлово-комунальних послуг; по показнику витрати на надання субсидій на оплату житлово-комунальних послуг розбіжність між запланованими показниками та касовими видатками виникла у зв'язку з неможливістю використання коштів, які були повернуті до бюджету; по показнику прогнозні нарахування на надання субсидій на оплату житлово-комунальних послуг розбіжніть виникла у зв'язку із зменшенням фактично нарахованих субсидій від запланованих витрат.</t>
  </si>
  <si>
    <t>Пояснення щодо причин розбіжностей між затвердженими та досягнутими результативними показниками: по показнику витрати на погашення кредиторської заборгованості, що склалась на початок року виникла розбіжність між запланованими та касовими видатками у зв'язку з  неможливістю відшкодувати кошти ОСББ, яке було ліквідовано та спрямовано кошти на витрати на надання пільг на оплату житлово-комунальних послуг; по показнику прогнозні нарахування пільг на оплату житлово-комунальних послуг розбіжність виникла  у зв'язку із зменшенням фактично нарахованих пільг від запланованих витрат.</t>
  </si>
  <si>
    <t>Пояснення щодо причин розбіжностей між затвердженими та досягнутими результативними показниками: розбіжність в показнику питома вага відшкодованих субсидій до нарахованих виникла у зв'язку із зменьшенням фактичних видатків від запланованих; станом на 01.01.2019р. утворилась кредиторська заборгованість у сумі 56178486,64 грн. у зв'зку з дефіцитом кошторисних призначень.</t>
  </si>
  <si>
    <t>Пояснення щодо причин розбіжностей між затвердженими та досягнутими результативними показниками: кількість збільшилась від запланованого показника у зв'язку із зміною законодавства по наданню житлових субсидій населенню та переходом деяких одержувачів субсидій на отримання пільги за даною підпрограмою.</t>
  </si>
  <si>
    <t xml:space="preserve">Заступник директора департаменту - начальник управління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</si>
</sst>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"/>
    <numFmt numFmtId="165" formatCode="0.00000"/>
  </numFmts>
  <fonts count="5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justify"/>
    </xf>
    <xf numFmtId="0" fontId="0" fillId="0" borderId="11" xfId="0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vertical="justify"/>
    </xf>
    <xf numFmtId="165" fontId="10" fillId="0" borderId="12" xfId="0" applyNumberFormat="1" applyFont="1" applyFill="1" applyBorder="1" applyAlignment="1">
      <alignment vertical="justify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distributed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2" fillId="0" borderId="13" xfId="0" applyFont="1" applyFill="1" applyBorder="1" applyAlignment="1">
      <alignment/>
    </xf>
    <xf numFmtId="165" fontId="15" fillId="0" borderId="12" xfId="0" applyNumberFormat="1" applyFont="1" applyFill="1" applyBorder="1" applyAlignment="1">
      <alignment vertical="justify"/>
    </xf>
    <xf numFmtId="0" fontId="15" fillId="0" borderId="12" xfId="0" applyFont="1" applyFill="1" applyBorder="1" applyAlignment="1">
      <alignment vertical="justify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55" fillId="0" borderId="0" xfId="0" applyFont="1" applyAlignment="1">
      <alignment/>
    </xf>
    <xf numFmtId="0" fontId="55" fillId="0" borderId="16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20" xfId="0" applyFill="1" applyBorder="1" applyAlignment="1">
      <alignment/>
    </xf>
    <xf numFmtId="165" fontId="15" fillId="0" borderId="12" xfId="0" applyNumberFormat="1" applyFont="1" applyFill="1" applyBorder="1" applyAlignment="1">
      <alignment vertical="distributed"/>
    </xf>
    <xf numFmtId="0" fontId="15" fillId="0" borderId="12" xfId="0" applyFont="1" applyFill="1" applyBorder="1" applyAlignment="1">
      <alignment vertical="distributed"/>
    </xf>
    <xf numFmtId="165" fontId="10" fillId="0" borderId="21" xfId="0" applyNumberFormat="1" applyFont="1" applyFill="1" applyBorder="1" applyAlignment="1">
      <alignment vertical="justify"/>
    </xf>
    <xf numFmtId="0" fontId="6" fillId="0" borderId="12" xfId="0" applyFont="1" applyFill="1" applyBorder="1" applyAlignment="1">
      <alignment/>
    </xf>
    <xf numFmtId="165" fontId="16" fillId="0" borderId="12" xfId="0" applyNumberFormat="1" applyFont="1" applyFill="1" applyBorder="1" applyAlignment="1">
      <alignment vertical="justify"/>
    </xf>
    <xf numFmtId="0" fontId="5" fillId="0" borderId="15" xfId="0" applyFont="1" applyFill="1" applyBorder="1" applyAlignment="1">
      <alignment/>
    </xf>
    <xf numFmtId="165" fontId="15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justify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4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 horizontal="left" vertical="distributed"/>
    </xf>
    <xf numFmtId="0" fontId="5" fillId="0" borderId="18" xfId="0" applyFont="1" applyFill="1" applyBorder="1" applyAlignment="1">
      <alignment horizontal="left" vertical="distributed"/>
    </xf>
    <xf numFmtId="0" fontId="5" fillId="0" borderId="19" xfId="0" applyFont="1" applyFill="1" applyBorder="1" applyAlignment="1">
      <alignment horizontal="left" vertical="distributed"/>
    </xf>
    <xf numFmtId="0" fontId="9" fillId="0" borderId="17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distributed"/>
    </xf>
    <xf numFmtId="0" fontId="3" fillId="0" borderId="19" xfId="0" applyFont="1" applyFill="1" applyBorder="1" applyAlignment="1">
      <alignment horizontal="left" vertical="distributed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justify"/>
    </xf>
    <xf numFmtId="0" fontId="3" fillId="0" borderId="19" xfId="0" applyFont="1" applyFill="1" applyBorder="1" applyAlignment="1">
      <alignment horizontal="left" vertical="justify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justify"/>
    </xf>
    <xf numFmtId="0" fontId="8" fillId="0" borderId="22" xfId="0" applyFont="1" applyFill="1" applyBorder="1" applyAlignment="1">
      <alignment horizontal="center" vertical="justify"/>
    </xf>
    <xf numFmtId="0" fontId="8" fillId="0" borderId="20" xfId="0" applyFont="1" applyFill="1" applyBorder="1" applyAlignment="1">
      <alignment horizontal="center" vertical="justify"/>
    </xf>
    <xf numFmtId="0" fontId="8" fillId="0" borderId="21" xfId="0" applyFont="1" applyFill="1" applyBorder="1" applyAlignment="1">
      <alignment horizontal="center" vertical="justify"/>
    </xf>
    <xf numFmtId="0" fontId="8" fillId="0" borderId="16" xfId="0" applyFont="1" applyFill="1" applyBorder="1" applyAlignment="1">
      <alignment horizontal="center" vertical="justify"/>
    </xf>
    <xf numFmtId="0" fontId="8" fillId="0" borderId="24" xfId="0" applyFont="1" applyFill="1" applyBorder="1" applyAlignment="1">
      <alignment horizontal="center" vertical="justify"/>
    </xf>
    <xf numFmtId="165" fontId="3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distributed"/>
    </xf>
    <xf numFmtId="0" fontId="3" fillId="0" borderId="16" xfId="0" applyFont="1" applyFill="1" applyBorder="1" applyAlignment="1">
      <alignment horizontal="left" vertical="distributed"/>
    </xf>
    <xf numFmtId="0" fontId="3" fillId="0" borderId="24" xfId="0" applyFont="1" applyFill="1" applyBorder="1" applyAlignment="1">
      <alignment horizontal="left" vertical="distributed"/>
    </xf>
    <xf numFmtId="0" fontId="8" fillId="0" borderId="13" xfId="0" applyFont="1" applyFill="1" applyBorder="1" applyAlignment="1">
      <alignment horizontal="center" vertical="distributed"/>
    </xf>
    <xf numFmtId="0" fontId="8" fillId="0" borderId="12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justify"/>
    </xf>
    <xf numFmtId="0" fontId="6" fillId="0" borderId="18" xfId="0" applyFont="1" applyFill="1" applyBorder="1" applyAlignment="1">
      <alignment horizontal="center" vertical="justify"/>
    </xf>
    <xf numFmtId="0" fontId="6" fillId="0" borderId="19" xfId="0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justify"/>
    </xf>
    <xf numFmtId="0" fontId="3" fillId="0" borderId="16" xfId="0" applyFont="1" applyFill="1" applyBorder="1" applyAlignment="1">
      <alignment horizontal="left" vertical="justify"/>
    </xf>
    <xf numFmtId="0" fontId="15" fillId="0" borderId="11" xfId="0" applyFont="1" applyFill="1" applyBorder="1" applyAlignment="1">
      <alignment horizontal="center" vertical="distributed"/>
    </xf>
    <xf numFmtId="0" fontId="15" fillId="0" borderId="12" xfId="0" applyFont="1" applyFill="1" applyBorder="1" applyAlignment="1">
      <alignment horizontal="center" vertical="distributed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distributed"/>
    </xf>
    <xf numFmtId="0" fontId="10" fillId="0" borderId="11" xfId="0" applyFont="1" applyFill="1" applyBorder="1" applyAlignment="1">
      <alignment horizontal="center" vertical="distributed"/>
    </xf>
    <xf numFmtId="0" fontId="10" fillId="0" borderId="12" xfId="0" applyFont="1" applyFill="1" applyBorder="1" applyAlignment="1">
      <alignment horizontal="center" vertical="distributed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top"/>
    </xf>
    <xf numFmtId="0" fontId="8" fillId="0" borderId="12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17" xfId="0" applyNumberFormat="1" applyFont="1" applyFill="1" applyBorder="1" applyAlignment="1">
      <alignment horizontal="left" vertical="distributed"/>
    </xf>
    <xf numFmtId="0" fontId="5" fillId="0" borderId="18" xfId="0" applyNumberFormat="1" applyFont="1" applyFill="1" applyBorder="1" applyAlignment="1">
      <alignment horizontal="left" vertical="distributed"/>
    </xf>
    <xf numFmtId="0" fontId="5" fillId="0" borderId="19" xfId="0" applyNumberFormat="1" applyFont="1" applyFill="1" applyBorder="1" applyAlignment="1">
      <alignment horizontal="left" vertical="distributed"/>
    </xf>
    <xf numFmtId="0" fontId="4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distributed"/>
    </xf>
    <xf numFmtId="0" fontId="11" fillId="0" borderId="18" xfId="0" applyFont="1" applyFill="1" applyBorder="1" applyAlignment="1">
      <alignment horizontal="left" vertical="distributed"/>
    </xf>
    <xf numFmtId="0" fontId="11" fillId="0" borderId="19" xfId="0" applyFont="1" applyFill="1" applyBorder="1" applyAlignment="1">
      <alignment horizontal="left" vertical="distributed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justify"/>
    </xf>
    <xf numFmtId="0" fontId="11" fillId="0" borderId="18" xfId="0" applyFont="1" applyFill="1" applyBorder="1" applyAlignment="1">
      <alignment horizontal="left" vertical="justify"/>
    </xf>
    <xf numFmtId="0" fontId="11" fillId="0" borderId="19" xfId="0" applyFont="1" applyFill="1" applyBorder="1" applyAlignment="1">
      <alignment horizontal="left" vertical="justify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distributed"/>
    </xf>
    <xf numFmtId="0" fontId="10" fillId="0" borderId="12" xfId="0" applyFont="1" applyFill="1" applyBorder="1" applyAlignment="1">
      <alignment horizontal="left" vertical="distributed"/>
    </xf>
    <xf numFmtId="0" fontId="3" fillId="0" borderId="16" xfId="0" applyFont="1" applyFill="1" applyBorder="1" applyAlignment="1">
      <alignment horizontal="distributed" vertical="top"/>
    </xf>
    <xf numFmtId="0" fontId="3" fillId="0" borderId="24" xfId="0" applyFont="1" applyFill="1" applyBorder="1" applyAlignment="1">
      <alignment horizontal="distributed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2"/>
  <sheetViews>
    <sheetView tabSelected="1" zoomScalePageLayoutView="0" workbookViewId="0" topLeftCell="A1">
      <selection activeCell="D14" sqref="D14:M14"/>
    </sheetView>
  </sheetViews>
  <sheetFormatPr defaultColWidth="9.140625" defaultRowHeight="15"/>
  <cols>
    <col min="1" max="1" width="3.00390625" style="0" customWidth="1"/>
    <col min="2" max="2" width="8.421875" style="0" customWidth="1"/>
    <col min="3" max="3" width="7.7109375" style="0" customWidth="1"/>
    <col min="4" max="4" width="15.00390625" style="0" customWidth="1"/>
    <col min="5" max="6" width="9.00390625" style="0" customWidth="1"/>
    <col min="7" max="7" width="13.28125" style="0" bestFit="1" customWidth="1"/>
    <col min="8" max="8" width="11.8515625" style="0" bestFit="1" customWidth="1"/>
    <col min="9" max="9" width="11.421875" style="0" customWidth="1"/>
    <col min="10" max="10" width="12.00390625" style="0" bestFit="1" customWidth="1"/>
    <col min="11" max="11" width="5.8515625" style="0" customWidth="1"/>
    <col min="12" max="12" width="12.00390625" style="0" bestFit="1" customWidth="1"/>
    <col min="13" max="13" width="11.8515625" style="0" bestFit="1" customWidth="1"/>
    <col min="14" max="14" width="7.421875" style="0" customWidth="1"/>
    <col min="15" max="15" width="10.7109375" style="0" bestFit="1" customWidth="1"/>
    <col min="16" max="16" width="14.8515625" style="0" customWidth="1"/>
  </cols>
  <sheetData>
    <row r="1" spans="11:15" ht="15.75" customHeight="1">
      <c r="K1" s="121" t="s">
        <v>20</v>
      </c>
      <c r="L1" s="121"/>
      <c r="M1" s="121"/>
      <c r="N1" s="121"/>
      <c r="O1" s="121"/>
    </row>
    <row r="2" spans="11:15" ht="15.75" customHeight="1">
      <c r="K2" s="122" t="s">
        <v>28</v>
      </c>
      <c r="L2" s="122"/>
      <c r="M2" s="122"/>
      <c r="N2" s="122"/>
      <c r="O2" s="122"/>
    </row>
    <row r="3" spans="11:15" ht="15.75" customHeight="1">
      <c r="K3" s="122" t="s">
        <v>29</v>
      </c>
      <c r="L3" s="122"/>
      <c r="M3" s="122"/>
      <c r="N3" s="122"/>
      <c r="O3" s="122"/>
    </row>
    <row r="4" spans="11:15" ht="63" customHeight="1">
      <c r="K4" s="20"/>
      <c r="L4" s="20"/>
      <c r="M4" s="20"/>
      <c r="N4" s="20"/>
      <c r="O4" s="20"/>
    </row>
    <row r="5" spans="1:16" ht="21" customHeight="1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36"/>
    </row>
    <row r="6" spans="1:16" ht="17.25">
      <c r="A6" s="124" t="s">
        <v>31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36"/>
    </row>
    <row r="7" spans="1:16" ht="17.25" customHeight="1">
      <c r="A7" s="124" t="s">
        <v>105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36"/>
    </row>
    <row r="8" spans="1:16" ht="21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6"/>
    </row>
    <row r="9" spans="1:16" ht="20.25" customHeight="1">
      <c r="A9" s="38" t="s">
        <v>32</v>
      </c>
      <c r="B9" s="39" t="s">
        <v>106</v>
      </c>
      <c r="C9" s="117" t="s">
        <v>14</v>
      </c>
      <c r="D9" s="117"/>
      <c r="E9" s="117"/>
      <c r="F9" s="117"/>
      <c r="G9" s="117"/>
      <c r="H9" s="117"/>
      <c r="I9" s="40"/>
      <c r="J9" s="40"/>
      <c r="K9" s="40"/>
      <c r="L9" s="40"/>
      <c r="M9" s="40"/>
      <c r="N9" s="40"/>
      <c r="O9" s="40"/>
      <c r="P9" s="36"/>
    </row>
    <row r="10" spans="1:16" ht="12" customHeight="1">
      <c r="A10" s="38" t="s">
        <v>33</v>
      </c>
      <c r="B10" s="41" t="s">
        <v>34</v>
      </c>
      <c r="C10" s="118" t="s">
        <v>35</v>
      </c>
      <c r="D10" s="118"/>
      <c r="E10" s="118"/>
      <c r="F10" s="118"/>
      <c r="G10" s="118"/>
      <c r="H10" s="118"/>
      <c r="I10" s="42"/>
      <c r="J10" s="42"/>
      <c r="K10" s="42"/>
      <c r="L10" s="42"/>
      <c r="M10" s="42"/>
      <c r="N10" s="42"/>
      <c r="O10" s="42"/>
      <c r="P10" s="36"/>
    </row>
    <row r="11" spans="1:16" ht="21.75" customHeight="1">
      <c r="A11" s="38" t="s">
        <v>36</v>
      </c>
      <c r="B11" s="39" t="s">
        <v>107</v>
      </c>
      <c r="C11" s="117" t="s">
        <v>14</v>
      </c>
      <c r="D11" s="117"/>
      <c r="E11" s="117"/>
      <c r="F11" s="117"/>
      <c r="G11" s="117"/>
      <c r="H11" s="117"/>
      <c r="I11" s="40"/>
      <c r="J11" s="40"/>
      <c r="K11" s="40"/>
      <c r="L11" s="40"/>
      <c r="M11" s="40"/>
      <c r="N11" s="40"/>
      <c r="O11" s="40"/>
      <c r="P11" s="36"/>
    </row>
    <row r="12" spans="1:16" ht="19.5" customHeight="1">
      <c r="A12" s="38" t="s">
        <v>33</v>
      </c>
      <c r="B12" s="41" t="s">
        <v>34</v>
      </c>
      <c r="C12" s="119" t="s">
        <v>37</v>
      </c>
      <c r="D12" s="119"/>
      <c r="E12" s="119"/>
      <c r="F12" s="119"/>
      <c r="G12" s="119"/>
      <c r="H12" s="119"/>
      <c r="I12" s="42"/>
      <c r="J12" s="42"/>
      <c r="K12" s="42"/>
      <c r="L12" s="42"/>
      <c r="M12" s="42"/>
      <c r="N12" s="42"/>
      <c r="O12" s="42"/>
      <c r="P12" s="36"/>
    </row>
    <row r="13" spans="1:16" ht="40.5" customHeight="1">
      <c r="A13" s="43" t="s">
        <v>38</v>
      </c>
      <c r="B13" s="44" t="s">
        <v>88</v>
      </c>
      <c r="C13" s="45"/>
      <c r="D13" s="120" t="s">
        <v>0</v>
      </c>
      <c r="E13" s="120"/>
      <c r="F13" s="120"/>
      <c r="G13" s="120"/>
      <c r="H13" s="120"/>
      <c r="I13" s="120"/>
      <c r="J13" s="120"/>
      <c r="K13" s="120"/>
      <c r="L13" s="120"/>
      <c r="M13" s="120"/>
      <c r="N13" s="46"/>
      <c r="O13" s="46"/>
      <c r="P13" s="36"/>
    </row>
    <row r="14" spans="1:16" ht="25.5" customHeight="1">
      <c r="A14" s="47" t="s">
        <v>33</v>
      </c>
      <c r="B14" s="41" t="s">
        <v>34</v>
      </c>
      <c r="C14" s="48" t="s">
        <v>85</v>
      </c>
      <c r="D14" s="119" t="s">
        <v>39</v>
      </c>
      <c r="E14" s="119"/>
      <c r="F14" s="119"/>
      <c r="G14" s="119"/>
      <c r="H14" s="119"/>
      <c r="I14" s="119"/>
      <c r="J14" s="119"/>
      <c r="K14" s="119"/>
      <c r="L14" s="119"/>
      <c r="M14" s="119"/>
      <c r="N14" s="42"/>
      <c r="O14" s="42"/>
      <c r="P14" s="36"/>
    </row>
    <row r="15" spans="1:16" ht="20.25" customHeight="1">
      <c r="A15" s="49" t="s">
        <v>7</v>
      </c>
      <c r="B15" s="129" t="s">
        <v>40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36"/>
      <c r="P15" s="36"/>
    </row>
    <row r="16" spans="1:16" ht="18" customHeight="1">
      <c r="A16" s="50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1" t="s">
        <v>41</v>
      </c>
    </row>
    <row r="17" spans="1:16" ht="21.75" customHeight="1">
      <c r="A17" s="52"/>
      <c r="B17" s="130" t="s">
        <v>42</v>
      </c>
      <c r="C17" s="130"/>
      <c r="D17" s="130"/>
      <c r="E17" s="130"/>
      <c r="F17" s="130"/>
      <c r="G17" s="130" t="s">
        <v>71</v>
      </c>
      <c r="H17" s="130"/>
      <c r="I17" s="130"/>
      <c r="J17" s="130"/>
      <c r="K17" s="130"/>
      <c r="L17" s="130"/>
      <c r="M17" s="130" t="s">
        <v>43</v>
      </c>
      <c r="N17" s="130"/>
      <c r="O17" s="130"/>
      <c r="P17" s="130"/>
    </row>
    <row r="18" spans="1:16" ht="36" customHeight="1">
      <c r="A18" s="52"/>
      <c r="B18" s="130" t="s">
        <v>44</v>
      </c>
      <c r="C18" s="130"/>
      <c r="D18" s="53" t="s">
        <v>45</v>
      </c>
      <c r="E18" s="130" t="s">
        <v>46</v>
      </c>
      <c r="F18" s="130"/>
      <c r="G18" s="130" t="s">
        <v>44</v>
      </c>
      <c r="H18" s="130"/>
      <c r="I18" s="130" t="s">
        <v>45</v>
      </c>
      <c r="J18" s="130"/>
      <c r="K18" s="130" t="s">
        <v>46</v>
      </c>
      <c r="L18" s="130"/>
      <c r="M18" s="53" t="s">
        <v>44</v>
      </c>
      <c r="N18" s="53" t="s">
        <v>45</v>
      </c>
      <c r="O18" s="130" t="s">
        <v>46</v>
      </c>
      <c r="P18" s="130"/>
    </row>
    <row r="19" spans="1:16" s="1" customFormat="1" ht="9" customHeight="1">
      <c r="A19" s="52"/>
      <c r="B19" s="125">
        <v>1</v>
      </c>
      <c r="C19" s="125"/>
      <c r="D19" s="54">
        <v>2</v>
      </c>
      <c r="E19" s="125">
        <v>3</v>
      </c>
      <c r="F19" s="125"/>
      <c r="G19" s="126">
        <v>4</v>
      </c>
      <c r="H19" s="126"/>
      <c r="I19" s="125">
        <v>5</v>
      </c>
      <c r="J19" s="125"/>
      <c r="K19" s="125">
        <v>6</v>
      </c>
      <c r="L19" s="125"/>
      <c r="M19" s="55">
        <v>7</v>
      </c>
      <c r="N19" s="55">
        <v>8</v>
      </c>
      <c r="O19" s="127">
        <v>9</v>
      </c>
      <c r="P19" s="128"/>
    </row>
    <row r="20" spans="1:16" ht="21" customHeight="1">
      <c r="A20" s="52"/>
      <c r="B20" s="139">
        <v>618517.807</v>
      </c>
      <c r="C20" s="139"/>
      <c r="D20" s="56"/>
      <c r="E20" s="139">
        <f>B20+D20</f>
        <v>618517.807</v>
      </c>
      <c r="F20" s="139"/>
      <c r="G20" s="140">
        <v>618509.34406</v>
      </c>
      <c r="H20" s="140"/>
      <c r="I20" s="141"/>
      <c r="J20" s="142"/>
      <c r="K20" s="139">
        <f>G20+I20</f>
        <v>618509.34406</v>
      </c>
      <c r="L20" s="139"/>
      <c r="M20" s="57">
        <f>G20-B20</f>
        <v>-8.462939999997616</v>
      </c>
      <c r="N20" s="57"/>
      <c r="O20" s="139">
        <f>M20+N20</f>
        <v>-8.462939999997616</v>
      </c>
      <c r="P20" s="139"/>
    </row>
    <row r="21" spans="1:16" ht="12" customHeight="1">
      <c r="A21" s="52"/>
      <c r="B21" s="58"/>
      <c r="C21" s="58"/>
      <c r="D21" s="58"/>
      <c r="E21" s="58"/>
      <c r="F21" s="58"/>
      <c r="G21" s="58"/>
      <c r="H21" s="58"/>
      <c r="I21" s="58"/>
      <c r="J21" s="58"/>
      <c r="K21" s="59"/>
      <c r="L21" s="59"/>
      <c r="M21" s="36"/>
      <c r="N21" s="36"/>
      <c r="O21" s="36"/>
      <c r="P21" s="36"/>
    </row>
    <row r="22" spans="1:16" ht="21" customHeight="1">
      <c r="A22" s="49" t="s">
        <v>47</v>
      </c>
      <c r="B22" s="129" t="s">
        <v>48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36"/>
      <c r="P22" s="36"/>
    </row>
    <row r="23" spans="1:16" ht="15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36"/>
      <c r="N23" s="36"/>
      <c r="O23" s="36"/>
      <c r="P23" s="51" t="s">
        <v>41</v>
      </c>
    </row>
    <row r="24" spans="1:16" ht="23.25" customHeight="1">
      <c r="A24" s="131" t="s">
        <v>49</v>
      </c>
      <c r="B24" s="131" t="s">
        <v>12</v>
      </c>
      <c r="C24" s="131" t="s">
        <v>27</v>
      </c>
      <c r="D24" s="133" t="s">
        <v>86</v>
      </c>
      <c r="E24" s="134"/>
      <c r="F24" s="135"/>
      <c r="G24" s="130" t="s">
        <v>50</v>
      </c>
      <c r="H24" s="130"/>
      <c r="I24" s="130"/>
      <c r="J24" s="130" t="s">
        <v>51</v>
      </c>
      <c r="K24" s="130"/>
      <c r="L24" s="130"/>
      <c r="M24" s="130" t="s">
        <v>43</v>
      </c>
      <c r="N24" s="130"/>
      <c r="O24" s="130"/>
      <c r="P24" s="146" t="s">
        <v>83</v>
      </c>
    </row>
    <row r="25" spans="1:16" ht="32.25" customHeight="1">
      <c r="A25" s="132"/>
      <c r="B25" s="132"/>
      <c r="C25" s="132"/>
      <c r="D25" s="136"/>
      <c r="E25" s="137"/>
      <c r="F25" s="138"/>
      <c r="G25" s="53" t="s">
        <v>44</v>
      </c>
      <c r="H25" s="53" t="s">
        <v>45</v>
      </c>
      <c r="I25" s="53" t="s">
        <v>46</v>
      </c>
      <c r="J25" s="53" t="s">
        <v>44</v>
      </c>
      <c r="K25" s="53" t="s">
        <v>45</v>
      </c>
      <c r="L25" s="53" t="s">
        <v>46</v>
      </c>
      <c r="M25" s="53" t="s">
        <v>44</v>
      </c>
      <c r="N25" s="53" t="s">
        <v>45</v>
      </c>
      <c r="O25" s="53" t="s">
        <v>46</v>
      </c>
      <c r="P25" s="147"/>
    </row>
    <row r="26" spans="1:16" s="2" customFormat="1" ht="9" customHeight="1">
      <c r="A26" s="60">
        <v>1</v>
      </c>
      <c r="B26" s="60">
        <v>2</v>
      </c>
      <c r="C26" s="60">
        <v>3</v>
      </c>
      <c r="D26" s="148">
        <v>4</v>
      </c>
      <c r="E26" s="149"/>
      <c r="F26" s="150"/>
      <c r="G26" s="54">
        <v>5</v>
      </c>
      <c r="H26" s="54">
        <v>6</v>
      </c>
      <c r="I26" s="54">
        <v>7</v>
      </c>
      <c r="J26" s="54">
        <v>8</v>
      </c>
      <c r="K26" s="54">
        <v>9</v>
      </c>
      <c r="L26" s="54">
        <v>10</v>
      </c>
      <c r="M26" s="54">
        <v>11</v>
      </c>
      <c r="N26" s="54">
        <v>12</v>
      </c>
      <c r="O26" s="54">
        <v>13</v>
      </c>
      <c r="P26" s="61">
        <v>14</v>
      </c>
    </row>
    <row r="27" spans="1:16" ht="15">
      <c r="A27" s="151">
        <v>1</v>
      </c>
      <c r="B27" s="152" t="s">
        <v>89</v>
      </c>
      <c r="C27" s="153">
        <v>1030</v>
      </c>
      <c r="D27" s="154" t="s">
        <v>69</v>
      </c>
      <c r="E27" s="155"/>
      <c r="F27" s="156"/>
      <c r="G27" s="62"/>
      <c r="H27" s="62"/>
      <c r="I27" s="62"/>
      <c r="J27" s="62"/>
      <c r="K27" s="62"/>
      <c r="L27" s="62"/>
      <c r="M27" s="62"/>
      <c r="N27" s="62"/>
      <c r="O27" s="62"/>
      <c r="P27" s="63"/>
    </row>
    <row r="28" spans="1:16" ht="63" customHeight="1">
      <c r="A28" s="151"/>
      <c r="B28" s="152"/>
      <c r="C28" s="151"/>
      <c r="D28" s="143" t="s">
        <v>1</v>
      </c>
      <c r="E28" s="144"/>
      <c r="F28" s="145"/>
      <c r="G28" s="64">
        <f>G30</f>
        <v>80956.3</v>
      </c>
      <c r="H28" s="65"/>
      <c r="I28" s="64">
        <f>I30</f>
        <v>80956.3</v>
      </c>
      <c r="J28" s="64">
        <f>J30</f>
        <v>80956.3</v>
      </c>
      <c r="K28" s="65"/>
      <c r="L28" s="64">
        <f>L30</f>
        <v>80956.3</v>
      </c>
      <c r="M28" s="64">
        <f>M30</f>
        <v>0</v>
      </c>
      <c r="N28" s="65"/>
      <c r="O28" s="64">
        <f>O30</f>
        <v>0</v>
      </c>
      <c r="P28" s="159"/>
    </row>
    <row r="29" spans="1:16" ht="14.25" customHeight="1">
      <c r="A29" s="151"/>
      <c r="B29" s="152"/>
      <c r="C29" s="153"/>
      <c r="D29" s="24" t="s">
        <v>70</v>
      </c>
      <c r="E29" s="19"/>
      <c r="F29" s="19"/>
      <c r="G29" s="12"/>
      <c r="H29" s="12"/>
      <c r="I29" s="12"/>
      <c r="J29" s="12"/>
      <c r="K29" s="12"/>
      <c r="L29" s="8"/>
      <c r="M29" s="8"/>
      <c r="N29" s="8"/>
      <c r="O29" s="8"/>
      <c r="P29" s="159"/>
    </row>
    <row r="30" spans="1:16" ht="76.5" customHeight="1">
      <c r="A30" s="151"/>
      <c r="B30" s="152"/>
      <c r="C30" s="151"/>
      <c r="D30" s="157" t="s">
        <v>87</v>
      </c>
      <c r="E30" s="158"/>
      <c r="F30" s="158"/>
      <c r="G30" s="66">
        <v>80956.3</v>
      </c>
      <c r="H30" s="67"/>
      <c r="I30" s="11">
        <f>G30+H30</f>
        <v>80956.3</v>
      </c>
      <c r="J30" s="68">
        <v>80956.3</v>
      </c>
      <c r="K30" s="10"/>
      <c r="L30" s="11">
        <f>J30+K30</f>
        <v>80956.3</v>
      </c>
      <c r="M30" s="11">
        <f>J30-G30</f>
        <v>0</v>
      </c>
      <c r="N30" s="11"/>
      <c r="O30" s="11">
        <f>M30+N30</f>
        <v>0</v>
      </c>
      <c r="P30" s="160"/>
    </row>
    <row r="31" spans="1:16" ht="15.75" customHeight="1">
      <c r="A31" s="164">
        <v>2</v>
      </c>
      <c r="B31" s="161" t="s">
        <v>90</v>
      </c>
      <c r="C31" s="164">
        <v>1060</v>
      </c>
      <c r="D31" s="154" t="s">
        <v>69</v>
      </c>
      <c r="E31" s="155"/>
      <c r="F31" s="156"/>
      <c r="G31" s="21"/>
      <c r="H31" s="21"/>
      <c r="I31" s="21"/>
      <c r="J31" s="21"/>
      <c r="K31" s="21"/>
      <c r="L31" s="21"/>
      <c r="M31" s="21"/>
      <c r="N31" s="21"/>
      <c r="O31" s="21"/>
      <c r="P31" s="167" t="s">
        <v>6</v>
      </c>
    </row>
    <row r="32" spans="1:16" ht="46.5" customHeight="1">
      <c r="A32" s="165"/>
      <c r="B32" s="162"/>
      <c r="C32" s="165"/>
      <c r="D32" s="178" t="s">
        <v>15</v>
      </c>
      <c r="E32" s="179"/>
      <c r="F32" s="180"/>
      <c r="G32" s="22">
        <f>G34+G36+G38</f>
        <v>537561.5069999999</v>
      </c>
      <c r="H32" s="23"/>
      <c r="I32" s="22">
        <f>I34+I36+I38</f>
        <v>537561.5069999999</v>
      </c>
      <c r="J32" s="22">
        <f>J34+J36+J38</f>
        <v>537553.0440599999</v>
      </c>
      <c r="K32" s="23"/>
      <c r="L32" s="22">
        <f>L34+L36+L38</f>
        <v>537553.0440599999</v>
      </c>
      <c r="M32" s="22">
        <f>M34+M36+M38</f>
        <v>-8.462939999997616</v>
      </c>
      <c r="N32" s="23"/>
      <c r="O32" s="22">
        <f>O34+O36+O38</f>
        <v>-8.462939999997616</v>
      </c>
      <c r="P32" s="168"/>
    </row>
    <row r="33" spans="1:16" ht="14.25" customHeight="1">
      <c r="A33" s="165"/>
      <c r="B33" s="162"/>
      <c r="C33" s="165"/>
      <c r="D33" s="24" t="s">
        <v>108</v>
      </c>
      <c r="E33" s="19"/>
      <c r="F33" s="25"/>
      <c r="G33" s="69"/>
      <c r="H33" s="12"/>
      <c r="I33" s="12"/>
      <c r="J33" s="12"/>
      <c r="K33" s="12"/>
      <c r="L33" s="8"/>
      <c r="M33" s="8"/>
      <c r="N33" s="8"/>
      <c r="O33" s="8"/>
      <c r="P33" s="168"/>
    </row>
    <row r="34" spans="1:16" ht="65.25" customHeight="1">
      <c r="A34" s="165"/>
      <c r="B34" s="162"/>
      <c r="C34" s="165"/>
      <c r="D34" s="143" t="s">
        <v>16</v>
      </c>
      <c r="E34" s="144"/>
      <c r="F34" s="145"/>
      <c r="G34" s="66">
        <f>536469.77006-806.893</f>
        <v>535662.87706</v>
      </c>
      <c r="H34" s="9"/>
      <c r="I34" s="11">
        <f>G34+H34</f>
        <v>535662.87706</v>
      </c>
      <c r="J34" s="68">
        <v>535654.41412</v>
      </c>
      <c r="K34" s="10"/>
      <c r="L34" s="11">
        <f>J34+K34</f>
        <v>535654.41412</v>
      </c>
      <c r="M34" s="10">
        <f>J34-G34</f>
        <v>-8.462939999997616</v>
      </c>
      <c r="N34" s="10"/>
      <c r="O34" s="10">
        <f>M34+N34</f>
        <v>-8.462939999997616</v>
      </c>
      <c r="P34" s="169"/>
    </row>
    <row r="35" spans="1:16" ht="15" customHeight="1">
      <c r="A35" s="165"/>
      <c r="B35" s="162"/>
      <c r="C35" s="165"/>
      <c r="D35" s="24" t="s">
        <v>109</v>
      </c>
      <c r="E35" s="19"/>
      <c r="F35" s="25"/>
      <c r="G35" s="69"/>
      <c r="H35" s="12"/>
      <c r="I35" s="12"/>
      <c r="J35" s="12"/>
      <c r="K35" s="12"/>
      <c r="L35" s="8"/>
      <c r="M35" s="8"/>
      <c r="N35" s="8"/>
      <c r="O35" s="8"/>
      <c r="P35" s="215"/>
    </row>
    <row r="36" spans="1:16" ht="38.25" customHeight="1">
      <c r="A36" s="165"/>
      <c r="B36" s="162"/>
      <c r="C36" s="165"/>
      <c r="D36" s="178" t="s">
        <v>100</v>
      </c>
      <c r="E36" s="217"/>
      <c r="F36" s="218"/>
      <c r="G36" s="66">
        <v>1870.24634</v>
      </c>
      <c r="H36" s="9"/>
      <c r="I36" s="11">
        <f>G36+H36</f>
        <v>1870.24634</v>
      </c>
      <c r="J36" s="68">
        <v>1870.24634</v>
      </c>
      <c r="K36" s="10"/>
      <c r="L36" s="11">
        <f>J36+K36</f>
        <v>1870.24634</v>
      </c>
      <c r="M36" s="10">
        <f>J36-G36</f>
        <v>0</v>
      </c>
      <c r="N36" s="10"/>
      <c r="O36" s="10">
        <f>M36+N36</f>
        <v>0</v>
      </c>
      <c r="P36" s="216"/>
    </row>
    <row r="37" spans="1:16" ht="12.75" customHeight="1">
      <c r="A37" s="165"/>
      <c r="B37" s="162"/>
      <c r="C37" s="165"/>
      <c r="D37" s="24" t="s">
        <v>110</v>
      </c>
      <c r="E37" s="19"/>
      <c r="F37" s="25"/>
      <c r="G37" s="69"/>
      <c r="H37" s="12"/>
      <c r="I37" s="12"/>
      <c r="J37" s="12"/>
      <c r="K37" s="12"/>
      <c r="L37" s="8"/>
      <c r="M37" s="8"/>
      <c r="N37" s="8"/>
      <c r="O37" s="8"/>
      <c r="P37" s="215"/>
    </row>
    <row r="38" spans="1:16" ht="48.75" customHeight="1">
      <c r="A38" s="166"/>
      <c r="B38" s="163"/>
      <c r="C38" s="166"/>
      <c r="D38" s="143" t="s">
        <v>95</v>
      </c>
      <c r="E38" s="144"/>
      <c r="F38" s="145"/>
      <c r="G38" s="66">
        <v>28.3836</v>
      </c>
      <c r="H38" s="9"/>
      <c r="I38" s="11">
        <f>G38+H38</f>
        <v>28.3836</v>
      </c>
      <c r="J38" s="68">
        <v>28.3836</v>
      </c>
      <c r="K38" s="10"/>
      <c r="L38" s="11">
        <f>J38+K38</f>
        <v>28.3836</v>
      </c>
      <c r="M38" s="10">
        <f>J38-G38</f>
        <v>0</v>
      </c>
      <c r="N38" s="10"/>
      <c r="O38" s="10">
        <f>M38+N38</f>
        <v>0</v>
      </c>
      <c r="P38" s="216"/>
    </row>
    <row r="39" spans="1:16" ht="27" customHeight="1">
      <c r="A39" s="13"/>
      <c r="B39" s="13"/>
      <c r="C39" s="13"/>
      <c r="D39" s="170" t="s">
        <v>13</v>
      </c>
      <c r="E39" s="171"/>
      <c r="F39" s="172"/>
      <c r="G39" s="70">
        <f>G28+G32</f>
        <v>618517.8069999999</v>
      </c>
      <c r="H39" s="70"/>
      <c r="I39" s="70">
        <f>G39+H39</f>
        <v>618517.8069999999</v>
      </c>
      <c r="J39" s="70">
        <f>J28+J32</f>
        <v>618509.3440599999</v>
      </c>
      <c r="K39" s="70"/>
      <c r="L39" s="70">
        <f>J39+K39</f>
        <v>618509.3440599999</v>
      </c>
      <c r="M39" s="70">
        <f>M28+M32</f>
        <v>-8.462939999997616</v>
      </c>
      <c r="N39" s="70"/>
      <c r="O39" s="70">
        <f>M39+N39</f>
        <v>-8.462939999997616</v>
      </c>
      <c r="P39" s="71"/>
    </row>
    <row r="40" spans="1:16" ht="25.5" customHeight="1">
      <c r="A40" s="72"/>
      <c r="B40" s="72"/>
      <c r="C40" s="72"/>
      <c r="D40" s="73"/>
      <c r="E40" s="73"/>
      <c r="F40" s="73"/>
      <c r="G40" s="72"/>
      <c r="H40" s="72"/>
      <c r="I40" s="73"/>
      <c r="J40" s="73"/>
      <c r="K40" s="73"/>
      <c r="L40" s="73"/>
      <c r="M40" s="73"/>
      <c r="N40" s="73"/>
      <c r="O40" s="73"/>
      <c r="P40" s="36"/>
    </row>
    <row r="41" spans="1:16" ht="24" customHeight="1">
      <c r="A41" s="26" t="s">
        <v>10</v>
      </c>
      <c r="B41" s="116" t="s">
        <v>52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</row>
    <row r="42" spans="1:16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36"/>
      <c r="M42" s="36"/>
      <c r="N42" s="36"/>
      <c r="O42" s="36"/>
      <c r="P42" s="51" t="s">
        <v>41</v>
      </c>
    </row>
    <row r="43" spans="1:16" ht="28.5" customHeight="1">
      <c r="A43" s="173" t="s">
        <v>53</v>
      </c>
      <c r="B43" s="119"/>
      <c r="C43" s="119"/>
      <c r="D43" s="119"/>
      <c r="E43" s="119"/>
      <c r="F43" s="174"/>
      <c r="G43" s="130" t="s">
        <v>50</v>
      </c>
      <c r="H43" s="130"/>
      <c r="I43" s="130"/>
      <c r="J43" s="130" t="s">
        <v>51</v>
      </c>
      <c r="K43" s="130"/>
      <c r="L43" s="130"/>
      <c r="M43" s="130" t="s">
        <v>43</v>
      </c>
      <c r="N43" s="130"/>
      <c r="O43" s="130"/>
      <c r="P43" s="181" t="s">
        <v>83</v>
      </c>
    </row>
    <row r="44" spans="1:16" ht="33.75">
      <c r="A44" s="175"/>
      <c r="B44" s="176"/>
      <c r="C44" s="176"/>
      <c r="D44" s="176"/>
      <c r="E44" s="176"/>
      <c r="F44" s="177"/>
      <c r="G44" s="53" t="s">
        <v>44</v>
      </c>
      <c r="H44" s="53" t="s">
        <v>45</v>
      </c>
      <c r="I44" s="53" t="s">
        <v>46</v>
      </c>
      <c r="J44" s="53" t="s">
        <v>44</v>
      </c>
      <c r="K44" s="53" t="s">
        <v>45</v>
      </c>
      <c r="L44" s="53" t="s">
        <v>46</v>
      </c>
      <c r="M44" s="53" t="s">
        <v>44</v>
      </c>
      <c r="N44" s="53" t="s">
        <v>45</v>
      </c>
      <c r="O44" s="53" t="s">
        <v>46</v>
      </c>
      <c r="P44" s="182"/>
    </row>
    <row r="45" spans="1:16" ht="13.5" customHeight="1">
      <c r="A45" s="127">
        <v>1</v>
      </c>
      <c r="B45" s="183"/>
      <c r="C45" s="183"/>
      <c r="D45" s="183"/>
      <c r="E45" s="183"/>
      <c r="F45" s="128"/>
      <c r="G45" s="54">
        <v>2</v>
      </c>
      <c r="H45" s="54">
        <v>3</v>
      </c>
      <c r="I45" s="54">
        <v>4</v>
      </c>
      <c r="J45" s="54">
        <v>5</v>
      </c>
      <c r="K45" s="54">
        <v>6</v>
      </c>
      <c r="L45" s="54">
        <v>7</v>
      </c>
      <c r="M45" s="54">
        <v>8</v>
      </c>
      <c r="N45" s="54">
        <v>9</v>
      </c>
      <c r="O45" s="54">
        <v>10</v>
      </c>
      <c r="P45" s="54">
        <v>11</v>
      </c>
    </row>
    <row r="46" spans="1:16" ht="23.25" customHeight="1">
      <c r="A46" s="93"/>
      <c r="B46" s="94"/>
      <c r="C46" s="94"/>
      <c r="D46" s="94"/>
      <c r="E46" s="94"/>
      <c r="F46" s="95"/>
      <c r="G46" s="13"/>
      <c r="H46" s="13"/>
      <c r="I46" s="13"/>
      <c r="J46" s="13"/>
      <c r="K46" s="13"/>
      <c r="L46" s="75"/>
      <c r="M46" s="75"/>
      <c r="N46" s="75"/>
      <c r="O46" s="75"/>
      <c r="P46" s="75"/>
    </row>
    <row r="47" spans="1:16" ht="19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36"/>
      <c r="M47" s="36"/>
      <c r="N47" s="36"/>
      <c r="O47" s="36"/>
      <c r="P47" s="36"/>
    </row>
    <row r="48" spans="1:16" ht="21" customHeight="1">
      <c r="A48" s="26" t="s">
        <v>8</v>
      </c>
      <c r="B48" s="184" t="s">
        <v>54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4"/>
      <c r="P48" s="4"/>
    </row>
    <row r="49" spans="1:16" ht="10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36"/>
      <c r="M49" s="36"/>
      <c r="N49" s="36"/>
      <c r="O49" s="76"/>
      <c r="P49" s="36"/>
    </row>
    <row r="50" spans="1:16" ht="36" customHeight="1">
      <c r="A50" s="185" t="s">
        <v>49</v>
      </c>
      <c r="B50" s="131" t="s">
        <v>12</v>
      </c>
      <c r="C50" s="187" t="s">
        <v>55</v>
      </c>
      <c r="D50" s="188"/>
      <c r="E50" s="191" t="s">
        <v>56</v>
      </c>
      <c r="F50" s="191" t="s">
        <v>57</v>
      </c>
      <c r="G50" s="187" t="s">
        <v>58</v>
      </c>
      <c r="H50" s="192"/>
      <c r="I50" s="188"/>
      <c r="J50" s="187" t="s">
        <v>72</v>
      </c>
      <c r="K50" s="192"/>
      <c r="L50" s="188"/>
      <c r="M50" s="187" t="s">
        <v>43</v>
      </c>
      <c r="N50" s="192"/>
      <c r="O50" s="188"/>
      <c r="P50" s="36"/>
    </row>
    <row r="51" spans="1:16" ht="3" customHeight="1">
      <c r="A51" s="186"/>
      <c r="B51" s="132"/>
      <c r="C51" s="189"/>
      <c r="D51" s="190"/>
      <c r="E51" s="191"/>
      <c r="F51" s="191"/>
      <c r="G51" s="189"/>
      <c r="H51" s="193"/>
      <c r="I51" s="190"/>
      <c r="J51" s="189"/>
      <c r="K51" s="193"/>
      <c r="L51" s="190"/>
      <c r="M51" s="189"/>
      <c r="N51" s="193"/>
      <c r="O51" s="190"/>
      <c r="P51" s="36"/>
    </row>
    <row r="52" spans="1:16" s="2" customFormat="1" ht="9.75" customHeight="1">
      <c r="A52" s="60">
        <v>1</v>
      </c>
      <c r="B52" s="77">
        <v>2</v>
      </c>
      <c r="C52" s="127">
        <v>3</v>
      </c>
      <c r="D52" s="128"/>
      <c r="E52" s="54">
        <v>4</v>
      </c>
      <c r="F52" s="54">
        <v>5</v>
      </c>
      <c r="G52" s="127">
        <v>6</v>
      </c>
      <c r="H52" s="183"/>
      <c r="I52" s="128"/>
      <c r="J52" s="127">
        <v>7</v>
      </c>
      <c r="K52" s="183"/>
      <c r="L52" s="128"/>
      <c r="M52" s="127">
        <v>8</v>
      </c>
      <c r="N52" s="183"/>
      <c r="O52" s="128"/>
      <c r="P52" s="78"/>
    </row>
    <row r="53" spans="1:16" ht="24" customHeight="1">
      <c r="A53" s="199">
        <v>1</v>
      </c>
      <c r="B53" s="200" t="s">
        <v>89</v>
      </c>
      <c r="C53" s="207" t="s">
        <v>111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9"/>
      <c r="P53" s="36"/>
    </row>
    <row r="54" spans="1:16" ht="20.25" customHeight="1">
      <c r="A54" s="199"/>
      <c r="B54" s="200"/>
      <c r="C54" s="204" t="s">
        <v>112</v>
      </c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6"/>
      <c r="P54" s="36"/>
    </row>
    <row r="55" spans="1:16" ht="13.5" customHeight="1">
      <c r="A55" s="199"/>
      <c r="B55" s="200"/>
      <c r="C55" s="86" t="s">
        <v>74</v>
      </c>
      <c r="D55" s="87"/>
      <c r="E55" s="13"/>
      <c r="F55" s="13"/>
      <c r="G55" s="93"/>
      <c r="H55" s="94"/>
      <c r="I55" s="95"/>
      <c r="J55" s="93"/>
      <c r="K55" s="94"/>
      <c r="L55" s="95"/>
      <c r="M55" s="96"/>
      <c r="N55" s="97"/>
      <c r="O55" s="98"/>
      <c r="P55" s="36"/>
    </row>
    <row r="56" spans="1:16" ht="46.5" customHeight="1">
      <c r="A56" s="199"/>
      <c r="B56" s="200"/>
      <c r="C56" s="88" t="s">
        <v>66</v>
      </c>
      <c r="D56" s="89"/>
      <c r="E56" s="7" t="s">
        <v>9</v>
      </c>
      <c r="F56" s="7" t="s">
        <v>68</v>
      </c>
      <c r="G56" s="93">
        <v>64386.86098</v>
      </c>
      <c r="H56" s="94"/>
      <c r="I56" s="95"/>
      <c r="J56" s="93">
        <f>64386.86098+1.68652</f>
        <v>64388.5475</v>
      </c>
      <c r="K56" s="94"/>
      <c r="L56" s="95"/>
      <c r="M56" s="113">
        <f>J56-G56</f>
        <v>1.686520000002929</v>
      </c>
      <c r="N56" s="114"/>
      <c r="O56" s="115"/>
      <c r="P56" s="36"/>
    </row>
    <row r="57" spans="1:16" ht="75" customHeight="1">
      <c r="A57" s="199"/>
      <c r="B57" s="200"/>
      <c r="C57" s="88" t="s">
        <v>67</v>
      </c>
      <c r="D57" s="89"/>
      <c r="E57" s="7" t="s">
        <v>9</v>
      </c>
      <c r="F57" s="7" t="s">
        <v>68</v>
      </c>
      <c r="G57" s="93">
        <v>16569.43902</v>
      </c>
      <c r="H57" s="94"/>
      <c r="I57" s="95"/>
      <c r="J57" s="110">
        <f>16569.43902-1.68652</f>
        <v>16567.752500000002</v>
      </c>
      <c r="K57" s="111"/>
      <c r="L57" s="112"/>
      <c r="M57" s="113">
        <f>J57-G57</f>
        <v>-1.686519999999291</v>
      </c>
      <c r="N57" s="114"/>
      <c r="O57" s="115"/>
      <c r="P57" s="36"/>
    </row>
    <row r="58" spans="1:16" ht="45" customHeight="1">
      <c r="A58" s="199"/>
      <c r="B58" s="200"/>
      <c r="C58" s="88" t="s">
        <v>91</v>
      </c>
      <c r="D58" s="89"/>
      <c r="E58" s="7" t="s">
        <v>9</v>
      </c>
      <c r="F58" s="7" t="s">
        <v>68</v>
      </c>
      <c r="G58" s="93">
        <v>72163.81689</v>
      </c>
      <c r="H58" s="94"/>
      <c r="I58" s="95"/>
      <c r="J58" s="93">
        <v>71545.78577</v>
      </c>
      <c r="K58" s="94"/>
      <c r="L58" s="95"/>
      <c r="M58" s="113">
        <f>J58-G58</f>
        <v>-618.0311199999996</v>
      </c>
      <c r="N58" s="114"/>
      <c r="O58" s="115"/>
      <c r="P58" s="36"/>
    </row>
    <row r="59" spans="1:16" ht="56.25" customHeight="1">
      <c r="A59" s="199"/>
      <c r="B59" s="200"/>
      <c r="C59" s="83" t="s">
        <v>124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36"/>
    </row>
    <row r="60" spans="1:16" ht="15">
      <c r="A60" s="199"/>
      <c r="B60" s="200"/>
      <c r="C60" s="86" t="s">
        <v>75</v>
      </c>
      <c r="D60" s="87"/>
      <c r="E60" s="13"/>
      <c r="F60" s="13"/>
      <c r="G60" s="93"/>
      <c r="H60" s="94"/>
      <c r="I60" s="95"/>
      <c r="J60" s="93"/>
      <c r="K60" s="94"/>
      <c r="L60" s="95"/>
      <c r="M60" s="96"/>
      <c r="N60" s="97"/>
      <c r="O60" s="98"/>
      <c r="P60" s="36"/>
    </row>
    <row r="61" spans="1:16" ht="32.25" customHeight="1">
      <c r="A61" s="199"/>
      <c r="B61" s="200"/>
      <c r="C61" s="88" t="s">
        <v>21</v>
      </c>
      <c r="D61" s="89"/>
      <c r="E61" s="14" t="s">
        <v>17</v>
      </c>
      <c r="F61" s="14" t="s">
        <v>59</v>
      </c>
      <c r="G61" s="93">
        <v>19040</v>
      </c>
      <c r="H61" s="94"/>
      <c r="I61" s="95"/>
      <c r="J61" s="93">
        <v>19376</v>
      </c>
      <c r="K61" s="94"/>
      <c r="L61" s="95"/>
      <c r="M61" s="96">
        <f>J61-G61</f>
        <v>336</v>
      </c>
      <c r="N61" s="97"/>
      <c r="O61" s="98"/>
      <c r="P61" s="36"/>
    </row>
    <row r="62" spans="1:16" ht="30" customHeight="1">
      <c r="A62" s="199"/>
      <c r="B62" s="200"/>
      <c r="C62" s="196" t="s">
        <v>126</v>
      </c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8"/>
      <c r="P62" s="36"/>
    </row>
    <row r="63" spans="1:16" ht="15">
      <c r="A63" s="199"/>
      <c r="B63" s="200"/>
      <c r="C63" s="86" t="s">
        <v>76</v>
      </c>
      <c r="D63" s="87"/>
      <c r="E63" s="13"/>
      <c r="F63" s="13"/>
      <c r="G63" s="93"/>
      <c r="H63" s="94"/>
      <c r="I63" s="95"/>
      <c r="J63" s="93"/>
      <c r="K63" s="94"/>
      <c r="L63" s="95"/>
      <c r="M63" s="96"/>
      <c r="N63" s="97"/>
      <c r="O63" s="98"/>
      <c r="P63" s="36"/>
    </row>
    <row r="64" spans="1:16" ht="40.5" customHeight="1">
      <c r="A64" s="199"/>
      <c r="B64" s="200"/>
      <c r="C64" s="194" t="s">
        <v>22</v>
      </c>
      <c r="D64" s="195"/>
      <c r="E64" s="16" t="s">
        <v>84</v>
      </c>
      <c r="F64" s="15" t="s">
        <v>19</v>
      </c>
      <c r="G64" s="104">
        <f>G58/G61/12*1000</f>
        <v>315.84303610819325</v>
      </c>
      <c r="H64" s="105"/>
      <c r="I64" s="106"/>
      <c r="J64" s="104">
        <f>J58/J61/12*1000</f>
        <v>307.7079280639279</v>
      </c>
      <c r="K64" s="105"/>
      <c r="L64" s="106"/>
      <c r="M64" s="107">
        <f>J64-G64</f>
        <v>-8.135108044265337</v>
      </c>
      <c r="N64" s="108"/>
      <c r="O64" s="109"/>
      <c r="P64" s="36"/>
    </row>
    <row r="65" spans="1:16" ht="33" customHeight="1">
      <c r="A65" s="199"/>
      <c r="B65" s="200"/>
      <c r="C65" s="196" t="s">
        <v>118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8"/>
      <c r="P65" s="36"/>
    </row>
    <row r="66" spans="1:16" ht="15">
      <c r="A66" s="199"/>
      <c r="B66" s="200"/>
      <c r="C66" s="86" t="s">
        <v>77</v>
      </c>
      <c r="D66" s="87"/>
      <c r="E66" s="13"/>
      <c r="F66" s="13"/>
      <c r="G66" s="93"/>
      <c r="H66" s="94"/>
      <c r="I66" s="95"/>
      <c r="J66" s="93"/>
      <c r="K66" s="94"/>
      <c r="L66" s="95"/>
      <c r="M66" s="96"/>
      <c r="N66" s="97"/>
      <c r="O66" s="98"/>
      <c r="P66" s="36"/>
    </row>
    <row r="67" spans="1:16" ht="78" customHeight="1">
      <c r="A67" s="199"/>
      <c r="B67" s="200"/>
      <c r="C67" s="88" t="s">
        <v>93</v>
      </c>
      <c r="D67" s="89"/>
      <c r="E67" s="17" t="s">
        <v>18</v>
      </c>
      <c r="F67" s="15" t="s">
        <v>19</v>
      </c>
      <c r="G67" s="90">
        <v>100</v>
      </c>
      <c r="H67" s="91"/>
      <c r="I67" s="92"/>
      <c r="J67" s="90">
        <f>J57*100/G57</f>
        <v>99.98982150211626</v>
      </c>
      <c r="K67" s="91"/>
      <c r="L67" s="92"/>
      <c r="M67" s="99">
        <f>J67-G67</f>
        <v>-0.01017849788374292</v>
      </c>
      <c r="N67" s="100"/>
      <c r="O67" s="101"/>
      <c r="P67" s="36"/>
    </row>
    <row r="68" spans="1:16" ht="61.5" customHeight="1">
      <c r="A68" s="199"/>
      <c r="B68" s="200"/>
      <c r="C68" s="88" t="s">
        <v>23</v>
      </c>
      <c r="D68" s="89"/>
      <c r="E68" s="14" t="s">
        <v>18</v>
      </c>
      <c r="F68" s="15" t="s">
        <v>19</v>
      </c>
      <c r="G68" s="90">
        <f>G56/G58*100</f>
        <v>89.22319211322414</v>
      </c>
      <c r="H68" s="91"/>
      <c r="I68" s="92"/>
      <c r="J68" s="90">
        <f>J56/J58*100</f>
        <v>89.99628253017089</v>
      </c>
      <c r="K68" s="91"/>
      <c r="L68" s="92"/>
      <c r="M68" s="99">
        <f>J68-G68</f>
        <v>0.7730904169467436</v>
      </c>
      <c r="N68" s="100"/>
      <c r="O68" s="101"/>
      <c r="P68" s="36"/>
    </row>
    <row r="69" spans="1:16" ht="44.25" customHeight="1">
      <c r="A69" s="199"/>
      <c r="B69" s="200"/>
      <c r="C69" s="196" t="s">
        <v>119</v>
      </c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8"/>
      <c r="P69" s="36"/>
    </row>
    <row r="70" spans="1:16" s="5" customFormat="1" ht="26.25" customHeight="1">
      <c r="A70" s="199">
        <v>2</v>
      </c>
      <c r="B70" s="200" t="s">
        <v>90</v>
      </c>
      <c r="C70" s="201" t="s">
        <v>113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3"/>
      <c r="P70" s="79"/>
    </row>
    <row r="71" spans="1:16" s="5" customFormat="1" ht="23.25" customHeight="1">
      <c r="A71" s="199"/>
      <c r="B71" s="200"/>
      <c r="C71" s="204" t="s">
        <v>114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6"/>
      <c r="P71" s="79"/>
    </row>
    <row r="72" spans="1:16" s="5" customFormat="1" ht="15">
      <c r="A72" s="199"/>
      <c r="B72" s="200"/>
      <c r="C72" s="86" t="s">
        <v>74</v>
      </c>
      <c r="D72" s="87"/>
      <c r="E72" s="13"/>
      <c r="F72" s="13"/>
      <c r="G72" s="93"/>
      <c r="H72" s="94"/>
      <c r="I72" s="95"/>
      <c r="J72" s="93"/>
      <c r="K72" s="94"/>
      <c r="L72" s="95"/>
      <c r="M72" s="96"/>
      <c r="N72" s="97"/>
      <c r="O72" s="98"/>
      <c r="P72" s="79"/>
    </row>
    <row r="73" spans="1:16" s="5" customFormat="1" ht="64.5" customHeight="1">
      <c r="A73" s="199"/>
      <c r="B73" s="200"/>
      <c r="C73" s="88" t="s">
        <v>78</v>
      </c>
      <c r="D73" s="89"/>
      <c r="E73" s="7" t="s">
        <v>9</v>
      </c>
      <c r="F73" s="7" t="s">
        <v>68</v>
      </c>
      <c r="G73" s="110">
        <v>279482.9564</v>
      </c>
      <c r="H73" s="111"/>
      <c r="I73" s="112"/>
      <c r="J73" s="110">
        <v>279480.04395</v>
      </c>
      <c r="K73" s="111"/>
      <c r="L73" s="112"/>
      <c r="M73" s="113">
        <f>J73-G73</f>
        <v>-2.912450000003446</v>
      </c>
      <c r="N73" s="114"/>
      <c r="O73" s="115"/>
      <c r="P73" s="79"/>
    </row>
    <row r="74" spans="1:16" s="5" customFormat="1" ht="78.75" customHeight="1">
      <c r="A74" s="199"/>
      <c r="B74" s="200"/>
      <c r="C74" s="88" t="s">
        <v>67</v>
      </c>
      <c r="D74" s="89"/>
      <c r="E74" s="7" t="s">
        <v>9</v>
      </c>
      <c r="F74" s="7" t="s">
        <v>68</v>
      </c>
      <c r="G74" s="110">
        <v>256179.92066</v>
      </c>
      <c r="H74" s="111"/>
      <c r="I74" s="112"/>
      <c r="J74" s="110">
        <f>256179.92066-5.55049</f>
        <v>256174.37017</v>
      </c>
      <c r="K74" s="111"/>
      <c r="L74" s="112"/>
      <c r="M74" s="113">
        <f>J74-G74</f>
        <v>-5.55048999999417</v>
      </c>
      <c r="N74" s="114"/>
      <c r="O74" s="115"/>
      <c r="P74" s="79"/>
    </row>
    <row r="75" spans="1:16" s="5" customFormat="1" ht="64.5" customHeight="1">
      <c r="A75" s="199"/>
      <c r="B75" s="200"/>
      <c r="C75" s="88" t="s">
        <v>92</v>
      </c>
      <c r="D75" s="89"/>
      <c r="E75" s="7" t="s">
        <v>9</v>
      </c>
      <c r="F75" s="7" t="s">
        <v>68</v>
      </c>
      <c r="G75" s="110">
        <v>342815.28333</v>
      </c>
      <c r="H75" s="111"/>
      <c r="I75" s="112"/>
      <c r="J75" s="110">
        <v>335627.10273</v>
      </c>
      <c r="K75" s="111"/>
      <c r="L75" s="112"/>
      <c r="M75" s="113">
        <f>J75-G75</f>
        <v>-7188.1806000000215</v>
      </c>
      <c r="N75" s="114"/>
      <c r="O75" s="115"/>
      <c r="P75" s="79"/>
    </row>
    <row r="76" spans="1:16" s="5" customFormat="1" ht="81" customHeight="1">
      <c r="A76" s="199"/>
      <c r="B76" s="200"/>
      <c r="C76" s="83" t="s">
        <v>123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  <c r="P76" s="79"/>
    </row>
    <row r="77" spans="1:16" s="5" customFormat="1" ht="15">
      <c r="A77" s="199"/>
      <c r="B77" s="200"/>
      <c r="C77" s="86" t="s">
        <v>75</v>
      </c>
      <c r="D77" s="87"/>
      <c r="E77" s="13"/>
      <c r="F77" s="13"/>
      <c r="G77" s="93"/>
      <c r="H77" s="94"/>
      <c r="I77" s="95"/>
      <c r="J77" s="93"/>
      <c r="K77" s="94"/>
      <c r="L77" s="95"/>
      <c r="M77" s="96"/>
      <c r="N77" s="97"/>
      <c r="O77" s="98"/>
      <c r="P77" s="79"/>
    </row>
    <row r="78" spans="1:16" s="5" customFormat="1" ht="32.25" customHeight="1">
      <c r="A78" s="199"/>
      <c r="B78" s="200"/>
      <c r="C78" s="88" t="s">
        <v>24</v>
      </c>
      <c r="D78" s="89"/>
      <c r="E78" s="14" t="s">
        <v>17</v>
      </c>
      <c r="F78" s="14" t="s">
        <v>59</v>
      </c>
      <c r="G78" s="93">
        <v>32000</v>
      </c>
      <c r="H78" s="94"/>
      <c r="I78" s="95"/>
      <c r="J78" s="93">
        <v>31785</v>
      </c>
      <c r="K78" s="94"/>
      <c r="L78" s="95"/>
      <c r="M78" s="96">
        <f>J78-G78</f>
        <v>-215</v>
      </c>
      <c r="N78" s="97"/>
      <c r="O78" s="98"/>
      <c r="P78" s="79"/>
    </row>
    <row r="79" spans="1:16" s="5" customFormat="1" ht="42" customHeight="1">
      <c r="A79" s="199"/>
      <c r="B79" s="200"/>
      <c r="C79" s="83" t="s">
        <v>121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5"/>
      <c r="P79" s="79"/>
    </row>
    <row r="80" spans="1:16" s="5" customFormat="1" ht="15">
      <c r="A80" s="199"/>
      <c r="B80" s="200"/>
      <c r="C80" s="86" t="s">
        <v>76</v>
      </c>
      <c r="D80" s="87"/>
      <c r="E80" s="13"/>
      <c r="F80" s="13"/>
      <c r="G80" s="93"/>
      <c r="H80" s="94"/>
      <c r="I80" s="95"/>
      <c r="J80" s="93"/>
      <c r="K80" s="94"/>
      <c r="L80" s="95"/>
      <c r="M80" s="96"/>
      <c r="N80" s="97"/>
      <c r="O80" s="98"/>
      <c r="P80" s="79"/>
    </row>
    <row r="81" spans="1:16" s="5" customFormat="1" ht="46.5" customHeight="1">
      <c r="A81" s="199"/>
      <c r="B81" s="200"/>
      <c r="C81" s="102" t="s">
        <v>79</v>
      </c>
      <c r="D81" s="103"/>
      <c r="E81" s="18" t="s">
        <v>5</v>
      </c>
      <c r="F81" s="15" t="s">
        <v>19</v>
      </c>
      <c r="G81" s="104">
        <f>G75/G78/12*1000</f>
        <v>892.748133671875</v>
      </c>
      <c r="H81" s="105"/>
      <c r="I81" s="106"/>
      <c r="J81" s="104">
        <f>J75/J78/12*1000</f>
        <v>879.9410170677993</v>
      </c>
      <c r="K81" s="105"/>
      <c r="L81" s="106"/>
      <c r="M81" s="107">
        <f>J81-G81</f>
        <v>-12.807116604075759</v>
      </c>
      <c r="N81" s="108"/>
      <c r="O81" s="109"/>
      <c r="P81" s="79"/>
    </row>
    <row r="82" spans="1:16" s="5" customFormat="1" ht="31.5" customHeight="1">
      <c r="A82" s="199"/>
      <c r="B82" s="200"/>
      <c r="C82" s="196" t="s">
        <v>122</v>
      </c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8"/>
      <c r="P82" s="79"/>
    </row>
    <row r="83" spans="1:16" s="5" customFormat="1" ht="15">
      <c r="A83" s="199"/>
      <c r="B83" s="200"/>
      <c r="C83" s="86" t="s">
        <v>77</v>
      </c>
      <c r="D83" s="87"/>
      <c r="E83" s="13"/>
      <c r="F83" s="13"/>
      <c r="G83" s="30"/>
      <c r="H83" s="31"/>
      <c r="I83" s="32"/>
      <c r="J83" s="30"/>
      <c r="K83" s="31"/>
      <c r="L83" s="32"/>
      <c r="M83" s="33"/>
      <c r="N83" s="34"/>
      <c r="O83" s="35"/>
      <c r="P83" s="79"/>
    </row>
    <row r="84" spans="1:16" s="5" customFormat="1" ht="49.5" customHeight="1">
      <c r="A84" s="199"/>
      <c r="B84" s="200"/>
      <c r="C84" s="88" t="s">
        <v>73</v>
      </c>
      <c r="D84" s="89"/>
      <c r="E84" s="17" t="s">
        <v>18</v>
      </c>
      <c r="F84" s="15" t="s">
        <v>19</v>
      </c>
      <c r="G84" s="90">
        <v>100</v>
      </c>
      <c r="H84" s="91"/>
      <c r="I84" s="92"/>
      <c r="J84" s="90">
        <f>J74*100/G74</f>
        <v>99.99783336258919</v>
      </c>
      <c r="K84" s="91"/>
      <c r="L84" s="92"/>
      <c r="M84" s="99">
        <f>J84-G84</f>
        <v>-0.002166637410809358</v>
      </c>
      <c r="N84" s="100"/>
      <c r="O84" s="101"/>
      <c r="P84" s="79"/>
    </row>
    <row r="85" spans="1:16" s="5" customFormat="1" ht="49.5" customHeight="1">
      <c r="A85" s="199"/>
      <c r="B85" s="200"/>
      <c r="C85" s="88" t="s">
        <v>25</v>
      </c>
      <c r="D85" s="89"/>
      <c r="E85" s="14" t="s">
        <v>18</v>
      </c>
      <c r="F85" s="15" t="s">
        <v>19</v>
      </c>
      <c r="G85" s="90">
        <f>G73/G75*100</f>
        <v>81.52581579362226</v>
      </c>
      <c r="H85" s="91"/>
      <c r="I85" s="92"/>
      <c r="J85" s="90">
        <f>J73/J75*100</f>
        <v>83.27099977227755</v>
      </c>
      <c r="K85" s="91"/>
      <c r="L85" s="92"/>
      <c r="M85" s="99">
        <v>1</v>
      </c>
      <c r="N85" s="100"/>
      <c r="O85" s="101"/>
      <c r="P85" s="79"/>
    </row>
    <row r="86" spans="1:16" s="5" customFormat="1" ht="44.25" customHeight="1">
      <c r="A86" s="199"/>
      <c r="B86" s="200"/>
      <c r="C86" s="196" t="s">
        <v>125</v>
      </c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8"/>
      <c r="P86" s="79"/>
    </row>
    <row r="87" spans="1:16" s="5" customFormat="1" ht="28.5" customHeight="1">
      <c r="A87" s="212"/>
      <c r="B87" s="212"/>
      <c r="C87" s="204" t="s">
        <v>115</v>
      </c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6"/>
      <c r="P87" s="79"/>
    </row>
    <row r="88" spans="1:16" s="5" customFormat="1" ht="15" customHeight="1">
      <c r="A88" s="212"/>
      <c r="B88" s="212"/>
      <c r="C88" s="86" t="s">
        <v>74</v>
      </c>
      <c r="D88" s="87"/>
      <c r="E88" s="13"/>
      <c r="F88" s="13"/>
      <c r="G88" s="93"/>
      <c r="H88" s="94"/>
      <c r="I88" s="95"/>
      <c r="J88" s="93"/>
      <c r="K88" s="94"/>
      <c r="L88" s="95"/>
      <c r="M88" s="96"/>
      <c r="N88" s="97"/>
      <c r="O88" s="98"/>
      <c r="P88" s="79"/>
    </row>
    <row r="89" spans="1:16" s="5" customFormat="1" ht="47.25" customHeight="1">
      <c r="A89" s="212"/>
      <c r="B89" s="212"/>
      <c r="C89" s="88" t="s">
        <v>101</v>
      </c>
      <c r="D89" s="89"/>
      <c r="E89" s="7" t="s">
        <v>9</v>
      </c>
      <c r="F89" s="7" t="s">
        <v>68</v>
      </c>
      <c r="G89" s="110">
        <v>1870.24634</v>
      </c>
      <c r="H89" s="111"/>
      <c r="I89" s="112"/>
      <c r="J89" s="110">
        <v>1870.24634</v>
      </c>
      <c r="K89" s="111"/>
      <c r="L89" s="112"/>
      <c r="M89" s="113">
        <f>J89-G89</f>
        <v>0</v>
      </c>
      <c r="N89" s="114"/>
      <c r="O89" s="115"/>
      <c r="P89" s="79"/>
    </row>
    <row r="90" spans="1:16" s="5" customFormat="1" ht="30" customHeight="1">
      <c r="A90" s="212"/>
      <c r="B90" s="212"/>
      <c r="C90" s="83" t="s">
        <v>117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5"/>
      <c r="P90" s="79"/>
    </row>
    <row r="91" spans="1:16" s="5" customFormat="1" ht="15">
      <c r="A91" s="212"/>
      <c r="B91" s="212"/>
      <c r="C91" s="86" t="s">
        <v>75</v>
      </c>
      <c r="D91" s="87"/>
      <c r="E91" s="13"/>
      <c r="F91" s="13"/>
      <c r="G91" s="93"/>
      <c r="H91" s="94"/>
      <c r="I91" s="95"/>
      <c r="J91" s="93"/>
      <c r="K91" s="94"/>
      <c r="L91" s="95"/>
      <c r="M91" s="96"/>
      <c r="N91" s="97"/>
      <c r="O91" s="98"/>
      <c r="P91" s="79"/>
    </row>
    <row r="92" spans="1:16" s="5" customFormat="1" ht="106.5" customHeight="1">
      <c r="A92" s="212"/>
      <c r="B92" s="212"/>
      <c r="C92" s="88" t="s">
        <v>102</v>
      </c>
      <c r="D92" s="89"/>
      <c r="E92" s="14" t="s">
        <v>17</v>
      </c>
      <c r="F92" s="14" t="s">
        <v>59</v>
      </c>
      <c r="G92" s="93">
        <v>4191</v>
      </c>
      <c r="H92" s="94"/>
      <c r="I92" s="95"/>
      <c r="J92" s="93">
        <v>4191</v>
      </c>
      <c r="K92" s="94"/>
      <c r="L92" s="95"/>
      <c r="M92" s="96">
        <f>J92-G92</f>
        <v>0</v>
      </c>
      <c r="N92" s="97"/>
      <c r="O92" s="98"/>
      <c r="P92" s="79"/>
    </row>
    <row r="93" spans="1:16" s="5" customFormat="1" ht="77.25" customHeight="1">
      <c r="A93" s="212"/>
      <c r="B93" s="212"/>
      <c r="C93" s="88" t="s">
        <v>103</v>
      </c>
      <c r="D93" s="89"/>
      <c r="E93" s="14" t="s">
        <v>17</v>
      </c>
      <c r="F93" s="14" t="s">
        <v>59</v>
      </c>
      <c r="G93" s="93">
        <v>2975</v>
      </c>
      <c r="H93" s="94"/>
      <c r="I93" s="95"/>
      <c r="J93" s="93">
        <v>2975</v>
      </c>
      <c r="K93" s="94"/>
      <c r="L93" s="95"/>
      <c r="M93" s="96">
        <f>J93-G93</f>
        <v>0</v>
      </c>
      <c r="N93" s="97"/>
      <c r="O93" s="98"/>
      <c r="P93" s="79"/>
    </row>
    <row r="94" spans="1:16" s="5" customFormat="1" ht="63" customHeight="1">
      <c r="A94" s="212"/>
      <c r="B94" s="212"/>
      <c r="C94" s="88" t="s">
        <v>104</v>
      </c>
      <c r="D94" s="89"/>
      <c r="E94" s="14" t="s">
        <v>17</v>
      </c>
      <c r="F94" s="14" t="s">
        <v>59</v>
      </c>
      <c r="G94" s="93">
        <v>2974</v>
      </c>
      <c r="H94" s="94"/>
      <c r="I94" s="95"/>
      <c r="J94" s="93">
        <v>2974</v>
      </c>
      <c r="K94" s="94"/>
      <c r="L94" s="95"/>
      <c r="M94" s="96">
        <f>J94-G94</f>
        <v>0</v>
      </c>
      <c r="N94" s="97"/>
      <c r="O94" s="98"/>
      <c r="P94" s="79"/>
    </row>
    <row r="95" spans="1:16" s="5" customFormat="1" ht="30" customHeight="1">
      <c r="A95" s="212"/>
      <c r="B95" s="212"/>
      <c r="C95" s="83" t="s">
        <v>117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5"/>
      <c r="P95" s="79"/>
    </row>
    <row r="96" spans="1:16" s="5" customFormat="1" ht="17.25" customHeight="1">
      <c r="A96" s="212"/>
      <c r="B96" s="212"/>
      <c r="C96" s="86" t="s">
        <v>76</v>
      </c>
      <c r="D96" s="87"/>
      <c r="E96" s="13"/>
      <c r="F96" s="13"/>
      <c r="G96" s="93"/>
      <c r="H96" s="94"/>
      <c r="I96" s="95"/>
      <c r="J96" s="93"/>
      <c r="K96" s="94"/>
      <c r="L96" s="95"/>
      <c r="M96" s="96"/>
      <c r="N96" s="97"/>
      <c r="O96" s="98"/>
      <c r="P96" s="79"/>
    </row>
    <row r="97" spans="1:16" s="5" customFormat="1" ht="48" customHeight="1">
      <c r="A97" s="212"/>
      <c r="B97" s="212"/>
      <c r="C97" s="102" t="s">
        <v>81</v>
      </c>
      <c r="D97" s="103"/>
      <c r="E97" s="18" t="s">
        <v>5</v>
      </c>
      <c r="F97" s="15" t="s">
        <v>19</v>
      </c>
      <c r="G97" s="104">
        <f>G89/G94*1000</f>
        <v>628.865615332885</v>
      </c>
      <c r="H97" s="105"/>
      <c r="I97" s="106"/>
      <c r="J97" s="104">
        <f>J89/J94*1000</f>
        <v>628.865615332885</v>
      </c>
      <c r="K97" s="105"/>
      <c r="L97" s="106"/>
      <c r="M97" s="107">
        <f>J97-G97</f>
        <v>0</v>
      </c>
      <c r="N97" s="108"/>
      <c r="O97" s="109"/>
      <c r="P97" s="79"/>
    </row>
    <row r="98" spans="1:16" s="5" customFormat="1" ht="27.75" customHeight="1">
      <c r="A98" s="212"/>
      <c r="B98" s="212"/>
      <c r="C98" s="83" t="s">
        <v>117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5"/>
      <c r="P98" s="79"/>
    </row>
    <row r="99" spans="1:16" s="5" customFormat="1" ht="15" customHeight="1">
      <c r="A99" s="212"/>
      <c r="B99" s="212"/>
      <c r="C99" s="86" t="s">
        <v>77</v>
      </c>
      <c r="D99" s="87"/>
      <c r="E99" s="13"/>
      <c r="F99" s="13"/>
      <c r="G99" s="30"/>
      <c r="H99" s="31"/>
      <c r="I99" s="32"/>
      <c r="J99" s="30"/>
      <c r="K99" s="31"/>
      <c r="L99" s="32"/>
      <c r="M99" s="33"/>
      <c r="N99" s="34"/>
      <c r="O99" s="35"/>
      <c r="P99" s="79"/>
    </row>
    <row r="100" spans="1:16" s="5" customFormat="1" ht="60.75" customHeight="1">
      <c r="A100" s="212"/>
      <c r="B100" s="212"/>
      <c r="C100" s="88" t="s">
        <v>94</v>
      </c>
      <c r="D100" s="89"/>
      <c r="E100" s="17" t="s">
        <v>18</v>
      </c>
      <c r="F100" s="15" t="s">
        <v>19</v>
      </c>
      <c r="G100" s="90">
        <v>100</v>
      </c>
      <c r="H100" s="91"/>
      <c r="I100" s="92"/>
      <c r="J100" s="90">
        <v>100</v>
      </c>
      <c r="K100" s="91"/>
      <c r="L100" s="92"/>
      <c r="M100" s="99">
        <f>J100-G100</f>
        <v>0</v>
      </c>
      <c r="N100" s="100"/>
      <c r="O100" s="101"/>
      <c r="P100" s="79"/>
    </row>
    <row r="101" spans="1:16" s="5" customFormat="1" ht="31.5" customHeight="1">
      <c r="A101" s="212"/>
      <c r="B101" s="212"/>
      <c r="C101" s="83" t="s">
        <v>117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5"/>
      <c r="P101" s="79"/>
    </row>
    <row r="102" spans="1:16" s="5" customFormat="1" ht="23.25" customHeight="1">
      <c r="A102" s="212"/>
      <c r="B102" s="212"/>
      <c r="C102" s="204" t="s">
        <v>116</v>
      </c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6"/>
      <c r="P102" s="79"/>
    </row>
    <row r="103" spans="1:16" s="5" customFormat="1" ht="15">
      <c r="A103" s="212"/>
      <c r="B103" s="212"/>
      <c r="C103" s="86" t="s">
        <v>74</v>
      </c>
      <c r="D103" s="87"/>
      <c r="E103" s="13"/>
      <c r="F103" s="13"/>
      <c r="G103" s="93"/>
      <c r="H103" s="94"/>
      <c r="I103" s="95"/>
      <c r="J103" s="93"/>
      <c r="K103" s="94"/>
      <c r="L103" s="95"/>
      <c r="M103" s="96"/>
      <c r="N103" s="97"/>
      <c r="O103" s="98"/>
      <c r="P103" s="79"/>
    </row>
    <row r="104" spans="1:16" s="5" customFormat="1" ht="78.75" customHeight="1">
      <c r="A104" s="212"/>
      <c r="B104" s="212"/>
      <c r="C104" s="88" t="s">
        <v>96</v>
      </c>
      <c r="D104" s="89"/>
      <c r="E104" s="7" t="s">
        <v>9</v>
      </c>
      <c r="F104" s="7" t="s">
        <v>68</v>
      </c>
      <c r="G104" s="110">
        <v>28.3836</v>
      </c>
      <c r="H104" s="111"/>
      <c r="I104" s="112"/>
      <c r="J104" s="110">
        <v>28.3836</v>
      </c>
      <c r="K104" s="111"/>
      <c r="L104" s="112"/>
      <c r="M104" s="113">
        <f>J104-G104</f>
        <v>0</v>
      </c>
      <c r="N104" s="114"/>
      <c r="O104" s="115"/>
      <c r="P104" s="79"/>
    </row>
    <row r="105" spans="1:16" s="5" customFormat="1" ht="26.25" customHeight="1">
      <c r="A105" s="212"/>
      <c r="B105" s="212"/>
      <c r="C105" s="83" t="s">
        <v>117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5"/>
      <c r="P105" s="79"/>
    </row>
    <row r="106" spans="1:16" s="5" customFormat="1" ht="15">
      <c r="A106" s="212"/>
      <c r="B106" s="212"/>
      <c r="C106" s="86" t="s">
        <v>75</v>
      </c>
      <c r="D106" s="87"/>
      <c r="E106" s="13"/>
      <c r="F106" s="13"/>
      <c r="G106" s="93"/>
      <c r="H106" s="94"/>
      <c r="I106" s="95"/>
      <c r="J106" s="93"/>
      <c r="K106" s="94"/>
      <c r="L106" s="95"/>
      <c r="M106" s="96"/>
      <c r="N106" s="97"/>
      <c r="O106" s="98"/>
      <c r="P106" s="79"/>
    </row>
    <row r="107" spans="1:16" s="5" customFormat="1" ht="78.75" customHeight="1">
      <c r="A107" s="212"/>
      <c r="B107" s="212"/>
      <c r="C107" s="88" t="s">
        <v>97</v>
      </c>
      <c r="D107" s="89"/>
      <c r="E107" s="14" t="s">
        <v>17</v>
      </c>
      <c r="F107" s="14" t="s">
        <v>59</v>
      </c>
      <c r="G107" s="93">
        <v>1443</v>
      </c>
      <c r="H107" s="94"/>
      <c r="I107" s="95"/>
      <c r="J107" s="93">
        <v>1443</v>
      </c>
      <c r="K107" s="94"/>
      <c r="L107" s="95"/>
      <c r="M107" s="96">
        <f>J107-G107</f>
        <v>0</v>
      </c>
      <c r="N107" s="97"/>
      <c r="O107" s="98"/>
      <c r="P107" s="79"/>
    </row>
    <row r="108" spans="1:16" s="5" customFormat="1" ht="31.5" customHeight="1">
      <c r="A108" s="212"/>
      <c r="B108" s="212"/>
      <c r="C108" s="83" t="s">
        <v>117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5"/>
      <c r="P108" s="79"/>
    </row>
    <row r="109" spans="1:16" s="5" customFormat="1" ht="15">
      <c r="A109" s="212"/>
      <c r="B109" s="212"/>
      <c r="C109" s="86" t="s">
        <v>76</v>
      </c>
      <c r="D109" s="87"/>
      <c r="E109" s="13"/>
      <c r="F109" s="13"/>
      <c r="G109" s="93"/>
      <c r="H109" s="94"/>
      <c r="I109" s="95"/>
      <c r="J109" s="93"/>
      <c r="K109" s="94"/>
      <c r="L109" s="95"/>
      <c r="M109" s="96"/>
      <c r="N109" s="97"/>
      <c r="O109" s="98"/>
      <c r="P109" s="79"/>
    </row>
    <row r="110" spans="1:16" s="5" customFormat="1" ht="64.5" customHeight="1">
      <c r="A110" s="212"/>
      <c r="B110" s="212"/>
      <c r="C110" s="102" t="s">
        <v>98</v>
      </c>
      <c r="D110" s="103"/>
      <c r="E110" s="18" t="s">
        <v>5</v>
      </c>
      <c r="F110" s="15" t="s">
        <v>19</v>
      </c>
      <c r="G110" s="104">
        <f>G104/G107*1000</f>
        <v>19.66985446985447</v>
      </c>
      <c r="H110" s="105"/>
      <c r="I110" s="106"/>
      <c r="J110" s="104">
        <f>J104/J107*1000</f>
        <v>19.66985446985447</v>
      </c>
      <c r="K110" s="105"/>
      <c r="L110" s="106"/>
      <c r="M110" s="107">
        <f>J110-G110</f>
        <v>0</v>
      </c>
      <c r="N110" s="108"/>
      <c r="O110" s="109"/>
      <c r="P110" s="79"/>
    </row>
    <row r="111" spans="1:16" s="5" customFormat="1" ht="38.25" customHeight="1">
      <c r="A111" s="212"/>
      <c r="B111" s="212"/>
      <c r="C111" s="83" t="s">
        <v>117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5"/>
      <c r="P111" s="79"/>
    </row>
    <row r="112" spans="1:16" s="5" customFormat="1" ht="15">
      <c r="A112" s="212"/>
      <c r="B112" s="212"/>
      <c r="C112" s="86" t="s">
        <v>77</v>
      </c>
      <c r="D112" s="87"/>
      <c r="E112" s="13"/>
      <c r="F112" s="13"/>
      <c r="G112" s="30"/>
      <c r="H112" s="31"/>
      <c r="I112" s="32"/>
      <c r="J112" s="30"/>
      <c r="K112" s="31"/>
      <c r="L112" s="32"/>
      <c r="M112" s="33"/>
      <c r="N112" s="34"/>
      <c r="O112" s="35"/>
      <c r="P112" s="79"/>
    </row>
    <row r="113" spans="1:16" s="5" customFormat="1" ht="75.75" customHeight="1">
      <c r="A113" s="212"/>
      <c r="B113" s="212"/>
      <c r="C113" s="88" t="s">
        <v>99</v>
      </c>
      <c r="D113" s="89"/>
      <c r="E113" s="17" t="s">
        <v>18</v>
      </c>
      <c r="F113" s="15" t="s">
        <v>19</v>
      </c>
      <c r="G113" s="90">
        <v>100</v>
      </c>
      <c r="H113" s="91"/>
      <c r="I113" s="92"/>
      <c r="J113" s="90">
        <v>100</v>
      </c>
      <c r="K113" s="91"/>
      <c r="L113" s="92"/>
      <c r="M113" s="99">
        <f>J113-G113</f>
        <v>0</v>
      </c>
      <c r="N113" s="100"/>
      <c r="O113" s="101"/>
      <c r="P113" s="79"/>
    </row>
    <row r="114" spans="1:16" s="5" customFormat="1" ht="25.5" customHeight="1">
      <c r="A114" s="212"/>
      <c r="B114" s="212"/>
      <c r="C114" s="83" t="s">
        <v>117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5"/>
      <c r="P114" s="79"/>
    </row>
    <row r="115" spans="1:16" s="5" customFormat="1" ht="7.5" customHeight="1">
      <c r="A115" s="72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79"/>
    </row>
    <row r="116" spans="1:16" s="5" customFormat="1" ht="21" customHeight="1">
      <c r="A116" s="26" t="s">
        <v>11</v>
      </c>
      <c r="B116" s="184" t="s">
        <v>120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80"/>
      <c r="P116" s="79"/>
    </row>
    <row r="117" spans="1:16" s="5" customFormat="1" ht="20.25" customHeight="1">
      <c r="A117" s="72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51" t="s">
        <v>41</v>
      </c>
      <c r="P117" s="79"/>
    </row>
    <row r="118" spans="1:16" s="5" customFormat="1" ht="34.5" customHeight="1">
      <c r="A118" s="210" t="s">
        <v>60</v>
      </c>
      <c r="B118" s="131" t="s">
        <v>61</v>
      </c>
      <c r="C118" s="131" t="s">
        <v>12</v>
      </c>
      <c r="D118" s="130" t="s">
        <v>62</v>
      </c>
      <c r="E118" s="130"/>
      <c r="F118" s="130"/>
      <c r="G118" s="130" t="s">
        <v>63</v>
      </c>
      <c r="H118" s="130"/>
      <c r="I118" s="130"/>
      <c r="J118" s="130" t="s">
        <v>64</v>
      </c>
      <c r="K118" s="130"/>
      <c r="L118" s="130"/>
      <c r="M118" s="130" t="s">
        <v>65</v>
      </c>
      <c r="N118" s="130"/>
      <c r="O118" s="130"/>
      <c r="P118" s="79"/>
    </row>
    <row r="119" spans="1:16" s="5" customFormat="1" ht="33.75">
      <c r="A119" s="211"/>
      <c r="B119" s="132"/>
      <c r="C119" s="132"/>
      <c r="D119" s="53" t="s">
        <v>44</v>
      </c>
      <c r="E119" s="53" t="s">
        <v>45</v>
      </c>
      <c r="F119" s="53" t="s">
        <v>46</v>
      </c>
      <c r="G119" s="53" t="s">
        <v>44</v>
      </c>
      <c r="H119" s="53" t="s">
        <v>45</v>
      </c>
      <c r="I119" s="53" t="s">
        <v>46</v>
      </c>
      <c r="J119" s="53" t="s">
        <v>44</v>
      </c>
      <c r="K119" s="53" t="s">
        <v>45</v>
      </c>
      <c r="L119" s="53" t="s">
        <v>46</v>
      </c>
      <c r="M119" s="53" t="s">
        <v>44</v>
      </c>
      <c r="N119" s="53" t="s">
        <v>45</v>
      </c>
      <c r="O119" s="53" t="s">
        <v>46</v>
      </c>
      <c r="P119" s="79"/>
    </row>
    <row r="120" spans="1:16" s="5" customFormat="1" ht="10.5" customHeight="1">
      <c r="A120" s="81">
        <v>1</v>
      </c>
      <c r="B120" s="81">
        <v>2</v>
      </c>
      <c r="C120" s="81">
        <v>3</v>
      </c>
      <c r="D120" s="54">
        <v>4</v>
      </c>
      <c r="E120" s="54">
        <v>5</v>
      </c>
      <c r="F120" s="54">
        <v>6</v>
      </c>
      <c r="G120" s="54">
        <v>7</v>
      </c>
      <c r="H120" s="54">
        <v>8</v>
      </c>
      <c r="I120" s="54">
        <v>9</v>
      </c>
      <c r="J120" s="54">
        <v>10</v>
      </c>
      <c r="K120" s="54">
        <v>11</v>
      </c>
      <c r="L120" s="54">
        <v>12</v>
      </c>
      <c r="M120" s="54">
        <v>13</v>
      </c>
      <c r="N120" s="54">
        <v>14</v>
      </c>
      <c r="O120" s="54">
        <v>15</v>
      </c>
      <c r="P120" s="79"/>
    </row>
    <row r="121" spans="1:16" s="5" customFormat="1" ht="15">
      <c r="A121" s="13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79"/>
    </row>
    <row r="122" spans="1:16" s="5" customFormat="1" ht="6" customHeight="1">
      <c r="A122" s="72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79"/>
    </row>
    <row r="123" spans="1:16" s="5" customFormat="1" ht="16.5">
      <c r="A123" s="72"/>
      <c r="B123" s="214" t="s">
        <v>2</v>
      </c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</row>
    <row r="124" spans="1:16" s="5" customFormat="1" ht="16.5">
      <c r="A124" s="72"/>
      <c r="B124" s="214" t="s">
        <v>3</v>
      </c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</row>
    <row r="125" spans="1:16" s="5" customFormat="1" ht="16.5">
      <c r="A125" s="72"/>
      <c r="B125" s="214" t="s">
        <v>4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</row>
    <row r="126" spans="1:15" s="5" customFormat="1" ht="15">
      <c r="A126" s="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ht="40.5" customHeight="1"/>
    <row r="128" spans="2:12" ht="20.25" customHeight="1">
      <c r="B128" s="213" t="s">
        <v>26</v>
      </c>
      <c r="C128" s="213"/>
      <c r="D128" s="213"/>
      <c r="E128" s="213"/>
      <c r="F128" s="213"/>
      <c r="G128" s="27"/>
      <c r="H128" s="28"/>
      <c r="I128" s="28"/>
      <c r="J128" s="27" t="s">
        <v>82</v>
      </c>
      <c r="K128" s="27"/>
      <c r="L128" s="27"/>
    </row>
    <row r="129" spans="2:12" ht="6.7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5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3:12" ht="16.5" customHeight="1">
      <c r="C131" s="29"/>
      <c r="D131" s="29"/>
      <c r="E131" s="29"/>
      <c r="F131" s="29"/>
      <c r="G131" s="27"/>
      <c r="H131" s="27"/>
      <c r="I131" s="27"/>
      <c r="J131" s="27"/>
      <c r="K131" s="27"/>
      <c r="L131" s="27"/>
    </row>
    <row r="132" spans="2:12" ht="17.25" customHeight="1">
      <c r="B132" s="29" t="s">
        <v>127</v>
      </c>
      <c r="C132" s="27"/>
      <c r="D132" s="27"/>
      <c r="E132" s="27"/>
      <c r="F132" s="27"/>
      <c r="G132" s="27"/>
      <c r="H132" s="28"/>
      <c r="I132" s="28"/>
      <c r="J132" s="27" t="s">
        <v>80</v>
      </c>
      <c r="K132" s="27"/>
      <c r="L132" s="27"/>
    </row>
  </sheetData>
  <sheetProtection/>
  <mergeCells count="275">
    <mergeCell ref="B128:F128"/>
    <mergeCell ref="B123:P123"/>
    <mergeCell ref="B124:P124"/>
    <mergeCell ref="B125:P125"/>
    <mergeCell ref="P35:P36"/>
    <mergeCell ref="D36:F36"/>
    <mergeCell ref="P37:P38"/>
    <mergeCell ref="D38:F38"/>
    <mergeCell ref="C91:D91"/>
    <mergeCell ref="B116:N116"/>
    <mergeCell ref="M118:O118"/>
    <mergeCell ref="J97:L97"/>
    <mergeCell ref="M100:O100"/>
    <mergeCell ref="M103:O103"/>
    <mergeCell ref="J96:L96"/>
    <mergeCell ref="M96:O96"/>
    <mergeCell ref="C99:D99"/>
    <mergeCell ref="C97:D97"/>
    <mergeCell ref="G97:I97"/>
    <mergeCell ref="M97:O97"/>
    <mergeCell ref="G89:I89"/>
    <mergeCell ref="J89:L89"/>
    <mergeCell ref="M89:O89"/>
    <mergeCell ref="G91:I91"/>
    <mergeCell ref="A118:A119"/>
    <mergeCell ref="B118:B119"/>
    <mergeCell ref="C118:C119"/>
    <mergeCell ref="D118:F118"/>
    <mergeCell ref="G118:I118"/>
    <mergeCell ref="J118:L118"/>
    <mergeCell ref="C100:D100"/>
    <mergeCell ref="G100:I100"/>
    <mergeCell ref="J100:L100"/>
    <mergeCell ref="C103:D103"/>
    <mergeCell ref="G103:I103"/>
    <mergeCell ref="J103:L103"/>
    <mergeCell ref="A87:A114"/>
    <mergeCell ref="B87:B114"/>
    <mergeCell ref="C102:O102"/>
    <mergeCell ref="C95:O95"/>
    <mergeCell ref="C98:O98"/>
    <mergeCell ref="C101:O101"/>
    <mergeCell ref="J92:L92"/>
    <mergeCell ref="M92:O92"/>
    <mergeCell ref="C96:D96"/>
    <mergeCell ref="G96:I96"/>
    <mergeCell ref="M109:O109"/>
    <mergeCell ref="C104:D104"/>
    <mergeCell ref="C94:D94"/>
    <mergeCell ref="G94:I94"/>
    <mergeCell ref="J94:L94"/>
    <mergeCell ref="M94:O94"/>
    <mergeCell ref="C85:D85"/>
    <mergeCell ref="G85:I85"/>
    <mergeCell ref="J85:L85"/>
    <mergeCell ref="M85:O85"/>
    <mergeCell ref="C86:O86"/>
    <mergeCell ref="C87:O87"/>
    <mergeCell ref="C89:D89"/>
    <mergeCell ref="C88:D88"/>
    <mergeCell ref="G88:I88"/>
    <mergeCell ref="J88:L88"/>
    <mergeCell ref="M88:O88"/>
    <mergeCell ref="C93:D93"/>
    <mergeCell ref="G93:I93"/>
    <mergeCell ref="J93:L93"/>
    <mergeCell ref="M93:O93"/>
    <mergeCell ref="J91:L91"/>
    <mergeCell ref="M91:O91"/>
    <mergeCell ref="C90:O90"/>
    <mergeCell ref="C92:D92"/>
    <mergeCell ref="G92:I92"/>
    <mergeCell ref="C82:O82"/>
    <mergeCell ref="C83:D83"/>
    <mergeCell ref="C84:D84"/>
    <mergeCell ref="G84:I84"/>
    <mergeCell ref="J84:L84"/>
    <mergeCell ref="M84:O84"/>
    <mergeCell ref="C79:O79"/>
    <mergeCell ref="C80:D80"/>
    <mergeCell ref="G80:I80"/>
    <mergeCell ref="J80:L80"/>
    <mergeCell ref="M80:O80"/>
    <mergeCell ref="C81:D81"/>
    <mergeCell ref="G81:I81"/>
    <mergeCell ref="J81:L81"/>
    <mergeCell ref="M81:O81"/>
    <mergeCell ref="C76:O76"/>
    <mergeCell ref="C77:D77"/>
    <mergeCell ref="G77:I77"/>
    <mergeCell ref="J77:L77"/>
    <mergeCell ref="M77:O77"/>
    <mergeCell ref="C78:D78"/>
    <mergeCell ref="G78:I78"/>
    <mergeCell ref="J78:L78"/>
    <mergeCell ref="M78:O78"/>
    <mergeCell ref="J74:L74"/>
    <mergeCell ref="M74:O74"/>
    <mergeCell ref="C75:D75"/>
    <mergeCell ref="G75:I75"/>
    <mergeCell ref="J75:L75"/>
    <mergeCell ref="M75:O75"/>
    <mergeCell ref="G72:I72"/>
    <mergeCell ref="J72:L72"/>
    <mergeCell ref="M72:O72"/>
    <mergeCell ref="G73:I73"/>
    <mergeCell ref="J73:L73"/>
    <mergeCell ref="M73:O73"/>
    <mergeCell ref="C68:D68"/>
    <mergeCell ref="G68:I68"/>
    <mergeCell ref="J68:L68"/>
    <mergeCell ref="M68:O68"/>
    <mergeCell ref="A70:A86"/>
    <mergeCell ref="B70:B86"/>
    <mergeCell ref="C70:O70"/>
    <mergeCell ref="C71:O71"/>
    <mergeCell ref="C72:D72"/>
    <mergeCell ref="C69:O69"/>
    <mergeCell ref="A53:A69"/>
    <mergeCell ref="B53:B69"/>
    <mergeCell ref="C53:O53"/>
    <mergeCell ref="C54:O54"/>
    <mergeCell ref="C55:D55"/>
    <mergeCell ref="G60:I60"/>
    <mergeCell ref="J60:L60"/>
    <mergeCell ref="M60:O60"/>
    <mergeCell ref="C56:D56"/>
    <mergeCell ref="C73:D73"/>
    <mergeCell ref="C59:O59"/>
    <mergeCell ref="C60:D60"/>
    <mergeCell ref="C74:D74"/>
    <mergeCell ref="G74:I74"/>
    <mergeCell ref="C65:O65"/>
    <mergeCell ref="C66:D66"/>
    <mergeCell ref="G66:I66"/>
    <mergeCell ref="J66:L66"/>
    <mergeCell ref="M66:O66"/>
    <mergeCell ref="C67:D67"/>
    <mergeCell ref="G67:I67"/>
    <mergeCell ref="J67:L67"/>
    <mergeCell ref="M67:O67"/>
    <mergeCell ref="M50:O51"/>
    <mergeCell ref="G52:I52"/>
    <mergeCell ref="J52:L52"/>
    <mergeCell ref="C64:D64"/>
    <mergeCell ref="G64:I64"/>
    <mergeCell ref="J64:L64"/>
    <mergeCell ref="M64:O64"/>
    <mergeCell ref="J61:L61"/>
    <mergeCell ref="M61:O61"/>
    <mergeCell ref="C62:O62"/>
    <mergeCell ref="C63:D63"/>
    <mergeCell ref="G63:I63"/>
    <mergeCell ref="J63:L63"/>
    <mergeCell ref="M63:O63"/>
    <mergeCell ref="C61:D61"/>
    <mergeCell ref="G61:I61"/>
    <mergeCell ref="B31:B38"/>
    <mergeCell ref="A31:A38"/>
    <mergeCell ref="P31:P34"/>
    <mergeCell ref="G58:I58"/>
    <mergeCell ref="J58:L58"/>
    <mergeCell ref="M58:O58"/>
    <mergeCell ref="D39:F39"/>
    <mergeCell ref="A43:F44"/>
    <mergeCell ref="G43:I43"/>
    <mergeCell ref="J43:L43"/>
    <mergeCell ref="D31:F31"/>
    <mergeCell ref="D34:F34"/>
    <mergeCell ref="C57:D57"/>
    <mergeCell ref="C52:D52"/>
    <mergeCell ref="D32:F32"/>
    <mergeCell ref="C31:C38"/>
    <mergeCell ref="C58:D58"/>
    <mergeCell ref="M43:O43"/>
    <mergeCell ref="P43:P44"/>
    <mergeCell ref="A45:F45"/>
    <mergeCell ref="A46:F46"/>
    <mergeCell ref="B48:N48"/>
    <mergeCell ref="A50:A51"/>
    <mergeCell ref="B50:B51"/>
    <mergeCell ref="D28:F28"/>
    <mergeCell ref="P24:P25"/>
    <mergeCell ref="D26:F26"/>
    <mergeCell ref="A27:A30"/>
    <mergeCell ref="B27:B30"/>
    <mergeCell ref="C27:C30"/>
    <mergeCell ref="D27:F27"/>
    <mergeCell ref="D30:F30"/>
    <mergeCell ref="P28:P30"/>
    <mergeCell ref="B22:N22"/>
    <mergeCell ref="A24:A25"/>
    <mergeCell ref="B24:B25"/>
    <mergeCell ref="C24:C25"/>
    <mergeCell ref="D24:F25"/>
    <mergeCell ref="G24:I24"/>
    <mergeCell ref="J24:L24"/>
    <mergeCell ref="M24:O24"/>
    <mergeCell ref="B20:C20"/>
    <mergeCell ref="E20:F20"/>
    <mergeCell ref="G20:H20"/>
    <mergeCell ref="I20:J20"/>
    <mergeCell ref="K20:L20"/>
    <mergeCell ref="O20:P20"/>
    <mergeCell ref="B19:C19"/>
    <mergeCell ref="E19:F19"/>
    <mergeCell ref="G19:H19"/>
    <mergeCell ref="I19:J19"/>
    <mergeCell ref="K19:L19"/>
    <mergeCell ref="O19:P19"/>
    <mergeCell ref="B15:N15"/>
    <mergeCell ref="B17:F17"/>
    <mergeCell ref="G17:L17"/>
    <mergeCell ref="M17:P17"/>
    <mergeCell ref="B18:C18"/>
    <mergeCell ref="E18:F18"/>
    <mergeCell ref="G18:H18"/>
    <mergeCell ref="I18:J18"/>
    <mergeCell ref="K18:L18"/>
    <mergeCell ref="O18:P18"/>
    <mergeCell ref="C9:H9"/>
    <mergeCell ref="C10:H10"/>
    <mergeCell ref="C11:H11"/>
    <mergeCell ref="C12:H12"/>
    <mergeCell ref="D13:M13"/>
    <mergeCell ref="D14:M14"/>
    <mergeCell ref="K1:O1"/>
    <mergeCell ref="K2:O2"/>
    <mergeCell ref="K3:O3"/>
    <mergeCell ref="A5:O5"/>
    <mergeCell ref="A6:O6"/>
    <mergeCell ref="A7:O7"/>
    <mergeCell ref="G104:I104"/>
    <mergeCell ref="J104:L104"/>
    <mergeCell ref="M104:O104"/>
    <mergeCell ref="C105:O105"/>
    <mergeCell ref="C106:D106"/>
    <mergeCell ref="G106:I106"/>
    <mergeCell ref="J106:L106"/>
    <mergeCell ref="M106:O106"/>
    <mergeCell ref="B41:P41"/>
    <mergeCell ref="C50:D51"/>
    <mergeCell ref="E50:E51"/>
    <mergeCell ref="F50:F51"/>
    <mergeCell ref="M52:O52"/>
    <mergeCell ref="J56:L56"/>
    <mergeCell ref="M56:O56"/>
    <mergeCell ref="G57:I57"/>
    <mergeCell ref="J57:L57"/>
    <mergeCell ref="M57:O57"/>
    <mergeCell ref="G50:I51"/>
    <mergeCell ref="G55:I55"/>
    <mergeCell ref="J55:L55"/>
    <mergeCell ref="M55:O55"/>
    <mergeCell ref="G56:I56"/>
    <mergeCell ref="J50:L51"/>
    <mergeCell ref="C114:O114"/>
    <mergeCell ref="C111:O111"/>
    <mergeCell ref="C112:D112"/>
    <mergeCell ref="C113:D113"/>
    <mergeCell ref="G113:I113"/>
    <mergeCell ref="C107:D107"/>
    <mergeCell ref="G107:I107"/>
    <mergeCell ref="J107:L107"/>
    <mergeCell ref="M107:O107"/>
    <mergeCell ref="J113:L113"/>
    <mergeCell ref="M113:O113"/>
    <mergeCell ref="C108:O108"/>
    <mergeCell ref="C109:D109"/>
    <mergeCell ref="C110:D110"/>
    <mergeCell ref="G110:I110"/>
    <mergeCell ref="J110:L110"/>
    <mergeCell ref="M110:O110"/>
    <mergeCell ref="G109:I109"/>
    <mergeCell ref="J109:L109"/>
  </mergeCells>
  <printOptions/>
  <pageMargins left="0.24" right="0.16" top="0.52" bottom="0.2" header="0.45" footer="0.2"/>
  <pageSetup horizontalDpi="600" verticalDpi="600" orientation="portrait" paperSize="9" scale="62" r:id="rId1"/>
  <rowBreaks count="3" manualBreakCount="3">
    <brk id="47" max="255" man="1"/>
    <brk id="84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05b302vo</cp:lastModifiedBy>
  <cp:lastPrinted>2019-01-16T12:28:24Z</cp:lastPrinted>
  <dcterms:created xsi:type="dcterms:W3CDTF">2010-12-30T13:26:29Z</dcterms:created>
  <dcterms:modified xsi:type="dcterms:W3CDTF">2019-11-16T09:26:39Z</dcterms:modified>
  <cp:category/>
  <cp:version/>
  <cp:contentType/>
  <cp:contentStatus/>
</cp:coreProperties>
</file>